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0770" windowHeight="5775" activeTab="0"/>
  </bookViews>
  <sheets>
    <sheet name="Hoja1" sheetId="1" r:id="rId1"/>
    <sheet name="Hoja2" sheetId="2" r:id="rId2"/>
    <sheet name="Hoja3" sheetId="3" r:id="rId3"/>
  </sheets>
  <definedNames/>
  <calcPr fullCalcOnLoad="1" fullPrecision="0"/>
</workbook>
</file>

<file path=xl/sharedStrings.xml><?xml version="1.0" encoding="utf-8"?>
<sst xmlns="http://schemas.openxmlformats.org/spreadsheetml/2006/main" count="457" uniqueCount="249">
  <si>
    <t>Presupuesto</t>
  </si>
  <si>
    <t>Código</t>
  </si>
  <si>
    <t>Resumen</t>
  </si>
  <si>
    <t>ImpPres</t>
  </si>
  <si>
    <t>Nat</t>
  </si>
  <si>
    <t>Ud</t>
  </si>
  <si>
    <t>CanPres</t>
  </si>
  <si>
    <t>PrPres</t>
  </si>
  <si>
    <t xml:space="preserve">I            </t>
  </si>
  <si>
    <t>MOVIMIENTO DE TIERRAS</t>
  </si>
  <si>
    <t>Capítulo</t>
  </si>
  <si>
    <t/>
  </si>
  <si>
    <t xml:space="preserve">E02AM020     </t>
  </si>
  <si>
    <t>RETIR.CAPA T.VEGETAL A MÁQUINA</t>
  </si>
  <si>
    <t>Partida</t>
  </si>
  <si>
    <t>m2</t>
  </si>
  <si>
    <t xml:space="preserve">E02CM060     </t>
  </si>
  <si>
    <t>EXC.VAC.ROCA DURA C/MART.ROMP</t>
  </si>
  <si>
    <t>m3</t>
  </si>
  <si>
    <t xml:space="preserve">TERRA 021    </t>
  </si>
  <si>
    <t>TERRAPLEN HUMECTADO Y COMPACTADO</t>
  </si>
  <si>
    <t xml:space="preserve">TRANS 1      </t>
  </si>
  <si>
    <t>EXC. VACIADO TERRENO MEDIO  INCLUSO CARGA Y TRANSPORTE A &lt; 1KM</t>
  </si>
  <si>
    <t>I</t>
  </si>
  <si>
    <t xml:space="preserve">II           </t>
  </si>
  <si>
    <t>CONDUCCIONES DE NIEVE</t>
  </si>
  <si>
    <t xml:space="preserve">ZANJA 1T     </t>
  </si>
  <si>
    <t>EXCAVACIÓN EN ZANJA TERRENO DURO</t>
  </si>
  <si>
    <t xml:space="preserve">TUBOFUND200  </t>
  </si>
  <si>
    <t>TUBO DE FUNDICIÓN DÚCTIL FUNDITUBO DN 200</t>
  </si>
  <si>
    <t>m</t>
  </si>
  <si>
    <t xml:space="preserve">DERIVNIEVE   </t>
  </si>
  <si>
    <t>DERIVACION DE TUBERÍA 2" PARA CAÑÓN</t>
  </si>
  <si>
    <t xml:space="preserve">VALBOLA50    </t>
  </si>
  <si>
    <t>VALVULA DE BOLA DE 2" PN 100</t>
  </si>
  <si>
    <t xml:space="preserve">TUBPVC4      </t>
  </si>
  <si>
    <t>CONDUCCION DE CABLES SOTERRADOS. 4 TUBOS</t>
  </si>
  <si>
    <t xml:space="preserve">RELLENOAR    </t>
  </si>
  <si>
    <t>CAMA DE ARENA Y CUBRICIÓN CON ARENA</t>
  </si>
  <si>
    <t>RELLENOZANSEL</t>
  </si>
  <si>
    <t>RELLENO DE ZANJAS CON MATERIAL SELECCIONADO</t>
  </si>
  <si>
    <t xml:space="preserve">TAPACAN      </t>
  </si>
  <si>
    <t>TAPA DE ARQUETA DE CAÑÓN.</t>
  </si>
  <si>
    <t xml:space="preserve">TENCAB       </t>
  </si>
  <si>
    <t>TENDIDO DE CABLES ELÉCTRICOS</t>
  </si>
  <si>
    <t>II</t>
  </si>
  <si>
    <t xml:space="preserve">III          </t>
  </si>
  <si>
    <t>ARQUETAS DE HORMIGON DE 3,75 m X 3,75 m X2,80 m</t>
  </si>
  <si>
    <t xml:space="preserve">E04LE010     </t>
  </si>
  <si>
    <t>ENCOFRADO METÁLICO LOSAS CIMENT.</t>
  </si>
  <si>
    <t xml:space="preserve">E04LM050     </t>
  </si>
  <si>
    <t>HORM. HA-25/P/20/I  LOSA V.BOM.hidrofugo</t>
  </si>
  <si>
    <t xml:space="preserve">E04MEF040    </t>
  </si>
  <si>
    <t>ENCOF.METÁ.MUROS 2 C 3m.&lt;h&lt;=6m.</t>
  </si>
  <si>
    <t xml:space="preserve">E04MM050     </t>
  </si>
  <si>
    <t>HORMIGÓN HA-25/P/20/I  V.BOMBA hidrofugo</t>
  </si>
  <si>
    <t xml:space="preserve">TAPACERO1    </t>
  </si>
  <si>
    <t>TAPA DE CHAPA DE ACERO DE REFORZADA CON  IPE 200</t>
  </si>
  <si>
    <t>kg</t>
  </si>
  <si>
    <t xml:space="preserve">E10ATC110    </t>
  </si>
  <si>
    <t>PROY.POLIURT.S/T.PLANA 50/5+IMP</t>
  </si>
  <si>
    <t xml:space="preserve">ENTRADAH     </t>
  </si>
  <si>
    <t>TAPA DE ACCESO A INTERIOR DE ACERO</t>
  </si>
  <si>
    <t>u</t>
  </si>
  <si>
    <t xml:space="preserve">ESCACC1      </t>
  </si>
  <si>
    <t>ESCALERA DE ACCESO</t>
  </si>
  <si>
    <t xml:space="preserve">E04AB030     </t>
  </si>
  <si>
    <t>ACERO CORR. B 400 S PREFOR.</t>
  </si>
  <si>
    <t xml:space="preserve">EO3EUA140    </t>
  </si>
  <si>
    <t>SUMID.SIF.SEMI-IND. A.INOX. 30x30</t>
  </si>
  <si>
    <t xml:space="preserve">INSTELEC1    </t>
  </si>
  <si>
    <t>INSTALACIÓN ELÉCTRICA Y DE ALUMBRADO</t>
  </si>
  <si>
    <t>III</t>
  </si>
  <si>
    <t xml:space="preserve">IV           </t>
  </si>
  <si>
    <t>INSTALACIÓN INTERIOR ARQUETA  A49 PUNTO ALTO</t>
  </si>
  <si>
    <t xml:space="preserve">VENT3EFEC150 </t>
  </si>
  <si>
    <t>VENTOSA DE TRIPLE EFECTO DN150 PFA16</t>
  </si>
  <si>
    <t xml:space="preserve">VALKSB200P40 </t>
  </si>
  <si>
    <t>VÁLVULA MARIPOSA MOTORIZADA KSB DN200 PN 40 COLOCADA</t>
  </si>
  <si>
    <t xml:space="preserve">TUBAC 4      </t>
  </si>
  <si>
    <t>INSTALACIÓN  TOTAL INCLUIDO CODOS TES REDUCCIONES SOPORTES</t>
  </si>
  <si>
    <t>IV</t>
  </si>
  <si>
    <t xml:space="preserve">V            </t>
  </si>
  <si>
    <t>INSTALACIÓN INTERIOR ARQUETA  A47</t>
  </si>
  <si>
    <t xml:space="preserve">VALKSB50     </t>
  </si>
  <si>
    <t>VÁLVULA MARIPOSA MOTORIZADA KSB DN 50 PN 40 COLOCADA</t>
  </si>
  <si>
    <t xml:space="preserve">INS A47      </t>
  </si>
  <si>
    <t>V</t>
  </si>
  <si>
    <t xml:space="preserve">VI           </t>
  </si>
  <si>
    <t>INSTALACION INTERIOR DE ARQUETA A17</t>
  </si>
  <si>
    <t xml:space="preserve">INSA17       </t>
  </si>
  <si>
    <t>VI</t>
  </si>
  <si>
    <t xml:space="preserve">VII          </t>
  </si>
  <si>
    <t>DRENAJES</t>
  </si>
  <si>
    <t xml:space="preserve">ZANJDREN250  </t>
  </si>
  <si>
    <t>ZANJA PARA  ALOJAR TUBERÍA DE DRENAJE</t>
  </si>
  <si>
    <t xml:space="preserve">TUBDREN 250  </t>
  </si>
  <si>
    <t>TUBO DE DRENAJE DE PVC  DN 250 COLOCADO EN ZANJA.</t>
  </si>
  <si>
    <t xml:space="preserve">TUBO PVC 315 </t>
  </si>
  <si>
    <t>TUBO DE PVC 315 COLOCADO EN ZANJA.</t>
  </si>
  <si>
    <t xml:space="preserve">CUN 1.5X1    </t>
  </si>
  <si>
    <t>CUNETON RECUBIERTO DE LAJAS DE 1,50X 1,00</t>
  </si>
  <si>
    <t>VII</t>
  </si>
  <si>
    <t xml:space="preserve">VIII         </t>
  </si>
  <si>
    <t>PROTECCIÓN DE TALUDES E HIDROSIEMBRA</t>
  </si>
  <si>
    <t xml:space="preserve">HIDROS       </t>
  </si>
  <si>
    <t>Hidrosiembra</t>
  </si>
  <si>
    <t xml:space="preserve">GEOCELD      </t>
  </si>
  <si>
    <t>Geoceldas</t>
  </si>
  <si>
    <t>VIII</t>
  </si>
  <si>
    <t xml:space="preserve">IX           </t>
  </si>
  <si>
    <t>OTRAS MEDIDAS CORRECTORAS AMBIENTALES</t>
  </si>
  <si>
    <t xml:space="preserve">VIGAMB       </t>
  </si>
  <si>
    <t>Vigilancia ambiental</t>
  </si>
  <si>
    <t>h</t>
  </si>
  <si>
    <t>BALIZAMIENTOS</t>
  </si>
  <si>
    <t>Balizamiento</t>
  </si>
  <si>
    <t>GEOTEX Y PLAS</t>
  </si>
  <si>
    <t>Geotextiles de protección del suelo</t>
  </si>
  <si>
    <t>IX</t>
  </si>
  <si>
    <t xml:space="preserve">X            </t>
  </si>
  <si>
    <t>ENSAYOS Y CONTROL DE CALIDAD</t>
  </si>
  <si>
    <t xml:space="preserve">E29SEF110    </t>
  </si>
  <si>
    <t>COMPACT. SUELOS S/P.NORMAL</t>
  </si>
  <si>
    <t>ud</t>
  </si>
  <si>
    <t xml:space="preserve">E29SEF105    </t>
  </si>
  <si>
    <t>ENSAYO PROCTOR NORMAL, SUELOS</t>
  </si>
  <si>
    <t>X</t>
  </si>
  <si>
    <t xml:space="preserve">XI           </t>
  </si>
  <si>
    <t>SEGUIMIENTO TOPOGRÁFICO DE LA OBRA.</t>
  </si>
  <si>
    <t xml:space="preserve">SEG TOP      </t>
  </si>
  <si>
    <t>Seguimiento topográfico de la obra</t>
  </si>
  <si>
    <t>XI</t>
  </si>
  <si>
    <t xml:space="preserve">XII          </t>
  </si>
  <si>
    <t>SERVICIOS AFECTADOS</t>
  </si>
  <si>
    <t xml:space="preserve">SERVAF       </t>
  </si>
  <si>
    <t>SERVICIOAS AFECTADOS</t>
  </si>
  <si>
    <t>P.A.</t>
  </si>
  <si>
    <t>XII</t>
  </si>
  <si>
    <t xml:space="preserve">XIII         </t>
  </si>
  <si>
    <t>SEGURIDAD Y SALUD</t>
  </si>
  <si>
    <t xml:space="preserve">PROTIND      </t>
  </si>
  <si>
    <t>PROTECCIONES INDIVIDUALES</t>
  </si>
  <si>
    <t xml:space="preserve">2            </t>
  </si>
  <si>
    <t>Tapon Antirruido</t>
  </si>
  <si>
    <t xml:space="preserve">3            </t>
  </si>
  <si>
    <t>Pantalla Soldador</t>
  </si>
  <si>
    <t xml:space="preserve">4            </t>
  </si>
  <si>
    <t>Gafas Soldador</t>
  </si>
  <si>
    <t xml:space="preserve">5            </t>
  </si>
  <si>
    <t>Mandil de Cuero para soldador</t>
  </si>
  <si>
    <t xml:space="preserve">6            </t>
  </si>
  <si>
    <t>Manguitos para Soldador</t>
  </si>
  <si>
    <t xml:space="preserve">7            </t>
  </si>
  <si>
    <t>Polainas para Soldador</t>
  </si>
  <si>
    <t xml:space="preserve">8            </t>
  </si>
  <si>
    <t>Guantes para Soldador</t>
  </si>
  <si>
    <t xml:space="preserve">9            </t>
  </si>
  <si>
    <t>Guantes de goma fina</t>
  </si>
  <si>
    <t xml:space="preserve">10           </t>
  </si>
  <si>
    <t>Guantes de material de uso general</t>
  </si>
  <si>
    <t xml:space="preserve">11           </t>
  </si>
  <si>
    <t>Guantes dielectricos</t>
  </si>
  <si>
    <t xml:space="preserve">12           </t>
  </si>
  <si>
    <t>Botas Impermeables al Agua y a la Humedad</t>
  </si>
  <si>
    <t xml:space="preserve">13           </t>
  </si>
  <si>
    <t>Botas de Seguridad</t>
  </si>
  <si>
    <t xml:space="preserve">14           </t>
  </si>
  <si>
    <t>Botas Dieléctricas</t>
  </si>
  <si>
    <t xml:space="preserve">15           </t>
  </si>
  <si>
    <t>Mono de Trabajo</t>
  </si>
  <si>
    <t xml:space="preserve">16           </t>
  </si>
  <si>
    <t>Impermeable</t>
  </si>
  <si>
    <t xml:space="preserve">17           </t>
  </si>
  <si>
    <t>Gafas antipolvo- anti-impactos</t>
  </si>
  <si>
    <t xml:space="preserve">18           </t>
  </si>
  <si>
    <t>Gafas oxicorte</t>
  </si>
  <si>
    <t xml:space="preserve">19           </t>
  </si>
  <si>
    <t>Mascarilla de papel autofiltrante</t>
  </si>
  <si>
    <t xml:space="preserve">20           </t>
  </si>
  <si>
    <t>Cinturón de Seguridad de suspensión</t>
  </si>
  <si>
    <t xml:space="preserve">21           </t>
  </si>
  <si>
    <t>Chaleco de Tela reflectante</t>
  </si>
  <si>
    <t xml:space="preserve">22           </t>
  </si>
  <si>
    <t>Cinturón de protección lumbar antivibratorio</t>
  </si>
  <si>
    <t xml:space="preserve">23           </t>
  </si>
  <si>
    <t>Extintor de polvo de 6kg. Incluso soporte y colocación.</t>
  </si>
  <si>
    <t>PROTIND</t>
  </si>
  <si>
    <t xml:space="preserve">PROTCOLEC    </t>
  </si>
  <si>
    <t>PROTECCIONES COLECTIVAS</t>
  </si>
  <si>
    <t xml:space="preserve">26           </t>
  </si>
  <si>
    <t>Señal de Peligro reglamentaria para obra de 90cm.</t>
  </si>
  <si>
    <t xml:space="preserve">27           </t>
  </si>
  <si>
    <t>Señal de STOP para obra de 90cm.</t>
  </si>
  <si>
    <t xml:space="preserve">28           </t>
  </si>
  <si>
    <t>Señal de Seguridad (Prohibición, Obligación y de advertencia)</t>
  </si>
  <si>
    <t xml:space="preserve">29           </t>
  </si>
  <si>
    <t>Señal de peligro</t>
  </si>
  <si>
    <t xml:space="preserve">30           </t>
  </si>
  <si>
    <t>Cinta de balizamiento</t>
  </si>
  <si>
    <t xml:space="preserve">31           </t>
  </si>
  <si>
    <t>Topes para camiones</t>
  </si>
  <si>
    <t xml:space="preserve">32           </t>
  </si>
  <si>
    <t>Valvula antiretroceso de llama para el equipo oxicorte</t>
  </si>
  <si>
    <t>PROTCOLEC</t>
  </si>
  <si>
    <t xml:space="preserve">HIGYBIESTAR  </t>
  </si>
  <si>
    <t>HIGIENE Y BIENESTAR</t>
  </si>
  <si>
    <t xml:space="preserve">34           </t>
  </si>
  <si>
    <t>Alquiler de caseta, con servicios reglamentarios</t>
  </si>
  <si>
    <t xml:space="preserve">35           </t>
  </si>
  <si>
    <t>Radiador infrarrojo, instalado</t>
  </si>
  <si>
    <t xml:space="preserve">36           </t>
  </si>
  <si>
    <t>Taquilla metalica individual, con llave</t>
  </si>
  <si>
    <t xml:space="preserve">37           </t>
  </si>
  <si>
    <t>Mesa de comedor para 8 operarios</t>
  </si>
  <si>
    <t xml:space="preserve">38           </t>
  </si>
  <si>
    <t>Banco corrido para 5 operarios</t>
  </si>
  <si>
    <t xml:space="preserve">39           </t>
  </si>
  <si>
    <t>Calienta comidas instalado</t>
  </si>
  <si>
    <t xml:space="preserve">40           </t>
  </si>
  <si>
    <t>Recipiente para recogida de basuras</t>
  </si>
  <si>
    <t xml:space="preserve">41           </t>
  </si>
  <si>
    <t>Limpieza instalaciones</t>
  </si>
  <si>
    <t>HIGYBIESTAR</t>
  </si>
  <si>
    <t xml:space="preserve">MEDICINAPRE  </t>
  </si>
  <si>
    <t>MEDICINA PREVENTIVA</t>
  </si>
  <si>
    <t xml:space="preserve">43           </t>
  </si>
  <si>
    <t>Reconocimiento médico</t>
  </si>
  <si>
    <t xml:space="preserve">44           </t>
  </si>
  <si>
    <t>Botiquín a pie de obra</t>
  </si>
  <si>
    <t xml:space="preserve">45           </t>
  </si>
  <si>
    <t>Reposición material sanitario</t>
  </si>
  <si>
    <t>MEDICINAPRE</t>
  </si>
  <si>
    <t xml:space="preserve">FORMACIÓN    </t>
  </si>
  <si>
    <t>FORMACIÓN EN SEGURIDAD E HIGIENE</t>
  </si>
  <si>
    <t xml:space="preserve">47           </t>
  </si>
  <si>
    <t>Formacion e informacion en Seguridad e Higiene</t>
  </si>
  <si>
    <t xml:space="preserve">48           </t>
  </si>
  <si>
    <t>Material de formación y documentación de Seguridad y Salud.</t>
  </si>
  <si>
    <t>FORMACIÓN</t>
  </si>
  <si>
    <t>XIII</t>
  </si>
  <si>
    <t xml:space="preserve">XIV          </t>
  </si>
  <si>
    <t>GESTIÓN DE RESIDUOS</t>
  </si>
  <si>
    <t>CONSTRUCCION DE HALF-PIPE EN SIERRA NEVADA 2011</t>
  </si>
  <si>
    <t>TOTAL E.M.         HALFPIPE3</t>
  </si>
  <si>
    <t xml:space="preserve">G.G.y B.I.  19 % </t>
  </si>
  <si>
    <t xml:space="preserve">TOTAL P. Contrata </t>
  </si>
  <si>
    <t xml:space="preserve"> IVA   18 %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</si>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</sst>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23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49" fontId="41" fillId="0" borderId="10" xfId="0" applyNumberFormat="1" applyFont="1" applyFill="1" applyBorder="1" applyAlignment="1">
      <alignment horizontal="left" vertical="top"/>
    </xf>
    <xf numFmtId="49" fontId="4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/>
    </xf>
    <xf numFmtId="49" fontId="41" fillId="0" borderId="10" xfId="0" applyNumberFormat="1" applyFon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49" fontId="0" fillId="33" borderId="0" xfId="0" applyNumberFormat="1" applyFill="1" applyBorder="1" applyAlignment="1">
      <alignment horizontal="left" vertical="top"/>
    </xf>
    <xf numFmtId="49" fontId="0" fillId="33" borderId="0" xfId="0" applyNumberFormat="1" applyFill="1" applyBorder="1" applyAlignment="1">
      <alignment horizontal="left" vertical="top" wrapText="1"/>
    </xf>
    <xf numFmtId="49" fontId="0" fillId="4" borderId="0" xfId="0" applyNumberFormat="1" applyFill="1" applyBorder="1" applyAlignment="1">
      <alignment horizontal="left" vertical="top" wrapText="1"/>
    </xf>
    <xf numFmtId="3" fontId="0" fillId="4" borderId="0" xfId="0" applyNumberFormat="1" applyFill="1" applyBorder="1" applyAlignment="1">
      <alignment vertical="top"/>
    </xf>
    <xf numFmtId="4" fontId="0" fillId="4" borderId="0" xfId="0" applyNumberFormat="1" applyFill="1" applyBorder="1" applyAlignment="1">
      <alignment vertical="top"/>
    </xf>
    <xf numFmtId="49" fontId="0" fillId="4" borderId="0" xfId="0" applyNumberFormat="1" applyFill="1" applyBorder="1" applyAlignment="1">
      <alignment horizontal="left" vertical="top"/>
    </xf>
    <xf numFmtId="49" fontId="0" fillId="16" borderId="0" xfId="0" applyNumberFormat="1" applyFill="1" applyBorder="1" applyAlignment="1">
      <alignment horizontal="left" vertical="top" wrapText="1"/>
    </xf>
    <xf numFmtId="3" fontId="0" fillId="16" borderId="0" xfId="0" applyNumberFormat="1" applyFill="1" applyBorder="1" applyAlignment="1">
      <alignment vertical="top"/>
    </xf>
    <xf numFmtId="0" fontId="0" fillId="16" borderId="0" xfId="0" applyFill="1" applyAlignment="1">
      <alignment/>
    </xf>
    <xf numFmtId="4" fontId="0" fillId="16" borderId="0" xfId="0" applyNumberFormat="1" applyFill="1" applyBorder="1" applyAlignment="1">
      <alignment vertical="top"/>
    </xf>
    <xf numFmtId="4" fontId="0" fillId="16" borderId="0" xfId="0" applyNumberFormat="1" applyFill="1" applyAlignment="1">
      <alignment/>
    </xf>
    <xf numFmtId="4" fontId="0" fillId="16" borderId="0" xfId="0" applyNumberFormat="1" applyFont="1" applyFill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156" sqref="L156"/>
    </sheetView>
  </sheetViews>
  <sheetFormatPr defaultColWidth="11.421875" defaultRowHeight="15"/>
  <cols>
    <col min="1" max="1" width="14.7109375" style="0" bestFit="1" customWidth="1"/>
    <col min="2" max="2" width="7.7109375" style="0" customWidth="1"/>
    <col min="3" max="3" width="4.28125" style="0" customWidth="1"/>
    <col min="4" max="4" width="33.00390625" style="0" customWidth="1"/>
    <col min="5" max="5" width="9.00390625" style="0" customWidth="1"/>
    <col min="6" max="6" width="10.00390625" style="0" customWidth="1"/>
    <col min="7" max="7" width="11.7109375" style="0" customWidth="1"/>
  </cols>
  <sheetData>
    <row r="1" spans="1:7" ht="15">
      <c r="A1" s="2" t="s">
        <v>243</v>
      </c>
      <c r="B1" s="2"/>
      <c r="C1" s="2"/>
      <c r="D1" s="2"/>
      <c r="E1" s="2"/>
      <c r="F1" s="2"/>
      <c r="G1" s="2"/>
    </row>
    <row r="2" spans="1:7" ht="18.75">
      <c r="A2" s="3" t="s">
        <v>0</v>
      </c>
      <c r="B2" s="3"/>
      <c r="C2" s="3"/>
      <c r="D2" s="3"/>
      <c r="E2" s="3"/>
      <c r="F2" s="3"/>
      <c r="G2" s="3"/>
    </row>
    <row r="3" spans="1:7" ht="15">
      <c r="A3" s="4" t="s">
        <v>1</v>
      </c>
      <c r="B3" s="4" t="s">
        <v>4</v>
      </c>
      <c r="C3" s="4" t="s">
        <v>5</v>
      </c>
      <c r="D3" s="5" t="s">
        <v>2</v>
      </c>
      <c r="E3" s="6" t="s">
        <v>6</v>
      </c>
      <c r="F3" s="6" t="s">
        <v>7</v>
      </c>
      <c r="G3" s="7" t="s">
        <v>3</v>
      </c>
    </row>
    <row r="4" spans="1:7" ht="15">
      <c r="A4" s="16" t="s">
        <v>8</v>
      </c>
      <c r="B4" s="16" t="s">
        <v>10</v>
      </c>
      <c r="C4" s="16" t="s">
        <v>11</v>
      </c>
      <c r="D4" s="17" t="s">
        <v>9</v>
      </c>
      <c r="E4" s="10"/>
      <c r="F4" s="11"/>
      <c r="G4" s="11"/>
    </row>
    <row r="5" spans="1:7" ht="15">
      <c r="A5" s="8" t="s">
        <v>12</v>
      </c>
      <c r="B5" s="8" t="s">
        <v>14</v>
      </c>
      <c r="C5" s="8" t="s">
        <v>15</v>
      </c>
      <c r="D5" s="9" t="s">
        <v>13</v>
      </c>
      <c r="E5" s="11">
        <v>17482.4</v>
      </c>
      <c r="F5" s="11">
        <v>0</v>
      </c>
      <c r="G5" s="11">
        <f>ROUND(E5*F5,2)</f>
        <v>0</v>
      </c>
    </row>
    <row r="6" spans="1:7" ht="30">
      <c r="A6" s="8" t="s">
        <v>16</v>
      </c>
      <c r="B6" s="8" t="s">
        <v>14</v>
      </c>
      <c r="C6" s="8" t="s">
        <v>18</v>
      </c>
      <c r="D6" s="9" t="s">
        <v>17</v>
      </c>
      <c r="E6" s="11">
        <v>13808.5</v>
      </c>
      <c r="F6" s="11">
        <v>0</v>
      </c>
      <c r="G6" s="11">
        <f>ROUND(E6*F6,2)</f>
        <v>0</v>
      </c>
    </row>
    <row r="7" spans="1:7" ht="30">
      <c r="A7" s="8" t="s">
        <v>19</v>
      </c>
      <c r="B7" s="8" t="s">
        <v>14</v>
      </c>
      <c r="C7" s="8" t="s">
        <v>18</v>
      </c>
      <c r="D7" s="9" t="s">
        <v>20</v>
      </c>
      <c r="E7" s="11">
        <v>34521.26</v>
      </c>
      <c r="F7" s="11">
        <v>0</v>
      </c>
      <c r="G7" s="11">
        <f>ROUND(E7*F7,2)</f>
        <v>0</v>
      </c>
    </row>
    <row r="8" spans="1:7" ht="45">
      <c r="A8" s="8" t="s">
        <v>21</v>
      </c>
      <c r="B8" s="8" t="s">
        <v>14</v>
      </c>
      <c r="C8" s="8" t="s">
        <v>18</v>
      </c>
      <c r="D8" s="9" t="s">
        <v>22</v>
      </c>
      <c r="E8" s="11">
        <v>20712.75</v>
      </c>
      <c r="F8" s="11">
        <v>0</v>
      </c>
      <c r="G8" s="11">
        <f>ROUND(E8*F8,2)</f>
        <v>0</v>
      </c>
    </row>
    <row r="9" spans="1:7" ht="15">
      <c r="A9" s="12"/>
      <c r="B9" s="12"/>
      <c r="C9" s="12"/>
      <c r="D9" s="18" t="s">
        <v>23</v>
      </c>
      <c r="E9" s="19">
        <v>1</v>
      </c>
      <c r="F9" s="20">
        <f>G5+G6+G7+G8</f>
        <v>0</v>
      </c>
      <c r="G9" s="20">
        <f>ROUND(F9*E9,2)</f>
        <v>0</v>
      </c>
    </row>
    <row r="10" spans="1:7" ht="21" customHeight="1">
      <c r="A10" s="13"/>
      <c r="B10" s="13"/>
      <c r="C10" s="13"/>
      <c r="D10" s="14"/>
      <c r="E10" s="15"/>
      <c r="F10" s="15"/>
      <c r="G10" s="15"/>
    </row>
    <row r="11" spans="1:7" ht="15">
      <c r="A11" s="16" t="s">
        <v>24</v>
      </c>
      <c r="B11" s="16" t="s">
        <v>10</v>
      </c>
      <c r="C11" s="16" t="s">
        <v>11</v>
      </c>
      <c r="D11" s="17" t="s">
        <v>25</v>
      </c>
      <c r="E11" s="10"/>
      <c r="F11" s="11"/>
      <c r="G11" s="11"/>
    </row>
    <row r="12" spans="1:7" ht="30">
      <c r="A12" s="8" t="s">
        <v>26</v>
      </c>
      <c r="B12" s="8" t="s">
        <v>14</v>
      </c>
      <c r="C12" s="8" t="s">
        <v>18</v>
      </c>
      <c r="D12" s="9" t="s">
        <v>27</v>
      </c>
      <c r="E12" s="11">
        <v>849.06</v>
      </c>
      <c r="F12" s="11">
        <v>0</v>
      </c>
      <c r="G12" s="11">
        <f aca="true" t="shared" si="0" ref="G12:G20">ROUND(E12*F12,2)</f>
        <v>0</v>
      </c>
    </row>
    <row r="13" spans="1:7" ht="30">
      <c r="A13" s="8" t="s">
        <v>28</v>
      </c>
      <c r="B13" s="8" t="s">
        <v>14</v>
      </c>
      <c r="C13" s="8" t="s">
        <v>30</v>
      </c>
      <c r="D13" s="9" t="s">
        <v>29</v>
      </c>
      <c r="E13" s="11">
        <v>744.43</v>
      </c>
      <c r="F13" s="11">
        <v>0</v>
      </c>
      <c r="G13" s="11">
        <f t="shared" si="0"/>
        <v>0</v>
      </c>
    </row>
    <row r="14" spans="1:7" ht="30">
      <c r="A14" s="8" t="s">
        <v>31</v>
      </c>
      <c r="B14" s="8" t="s">
        <v>14</v>
      </c>
      <c r="C14" s="8" t="s">
        <v>30</v>
      </c>
      <c r="D14" s="9" t="s">
        <v>32</v>
      </c>
      <c r="E14" s="11">
        <v>104.63</v>
      </c>
      <c r="F14" s="11">
        <v>0</v>
      </c>
      <c r="G14" s="11">
        <f t="shared" si="0"/>
        <v>0</v>
      </c>
    </row>
    <row r="15" spans="1:7" ht="15">
      <c r="A15" s="8" t="s">
        <v>33</v>
      </c>
      <c r="B15" s="8" t="s">
        <v>14</v>
      </c>
      <c r="C15" s="8" t="s">
        <v>5</v>
      </c>
      <c r="D15" s="9" t="s">
        <v>34</v>
      </c>
      <c r="E15" s="11">
        <v>10</v>
      </c>
      <c r="F15" s="11">
        <v>0</v>
      </c>
      <c r="G15" s="11">
        <f t="shared" si="0"/>
        <v>0</v>
      </c>
    </row>
    <row r="16" spans="1:7" ht="30">
      <c r="A16" s="8" t="s">
        <v>35</v>
      </c>
      <c r="B16" s="8" t="s">
        <v>14</v>
      </c>
      <c r="C16" s="8" t="s">
        <v>30</v>
      </c>
      <c r="D16" s="9" t="s">
        <v>36</v>
      </c>
      <c r="E16" s="11">
        <v>996.67</v>
      </c>
      <c r="F16" s="11">
        <v>0</v>
      </c>
      <c r="G16" s="11">
        <f t="shared" si="0"/>
        <v>0</v>
      </c>
    </row>
    <row r="17" spans="1:7" ht="30">
      <c r="A17" s="8" t="s">
        <v>37</v>
      </c>
      <c r="B17" s="8" t="s">
        <v>14</v>
      </c>
      <c r="C17" s="8" t="s">
        <v>18</v>
      </c>
      <c r="D17" s="9" t="s">
        <v>38</v>
      </c>
      <c r="E17" s="11">
        <v>500.95</v>
      </c>
      <c r="F17" s="11">
        <v>0</v>
      </c>
      <c r="G17" s="11">
        <f t="shared" si="0"/>
        <v>0</v>
      </c>
    </row>
    <row r="18" spans="1:7" ht="30">
      <c r="A18" s="8" t="s">
        <v>39</v>
      </c>
      <c r="B18" s="8" t="s">
        <v>14</v>
      </c>
      <c r="C18" s="8" t="s">
        <v>18</v>
      </c>
      <c r="D18" s="9" t="s">
        <v>40</v>
      </c>
      <c r="E18" s="11">
        <v>1227.27</v>
      </c>
      <c r="F18" s="11">
        <v>0</v>
      </c>
      <c r="G18" s="11">
        <f t="shared" si="0"/>
        <v>0</v>
      </c>
    </row>
    <row r="19" spans="1:7" ht="15">
      <c r="A19" s="8" t="s">
        <v>41</v>
      </c>
      <c r="B19" s="8" t="s">
        <v>14</v>
      </c>
      <c r="C19" s="8" t="s">
        <v>5</v>
      </c>
      <c r="D19" s="9" t="s">
        <v>42</v>
      </c>
      <c r="E19" s="11">
        <v>10</v>
      </c>
      <c r="F19" s="11">
        <v>0</v>
      </c>
      <c r="G19" s="11">
        <f t="shared" si="0"/>
        <v>0</v>
      </c>
    </row>
    <row r="20" spans="1:7" ht="15">
      <c r="A20" s="8" t="s">
        <v>43</v>
      </c>
      <c r="B20" s="8" t="s">
        <v>14</v>
      </c>
      <c r="C20" s="8" t="s">
        <v>30</v>
      </c>
      <c r="D20" s="9" t="s">
        <v>44</v>
      </c>
      <c r="E20" s="11">
        <v>5980.02</v>
      </c>
      <c r="F20" s="11">
        <v>0</v>
      </c>
      <c r="G20" s="11">
        <f t="shared" si="0"/>
        <v>0</v>
      </c>
    </row>
    <row r="21" spans="1:7" ht="15">
      <c r="A21" s="12"/>
      <c r="B21" s="12"/>
      <c r="C21" s="12"/>
      <c r="D21" s="18" t="s">
        <v>45</v>
      </c>
      <c r="E21" s="19">
        <v>1</v>
      </c>
      <c r="F21" s="20">
        <f>G12+G13+G14+G15+G16+G17+G18+G19+G20</f>
        <v>0</v>
      </c>
      <c r="G21" s="20">
        <f>ROUND(F21*E21,2)</f>
        <v>0</v>
      </c>
    </row>
    <row r="22" spans="1:7" ht="21" customHeight="1">
      <c r="A22" s="13"/>
      <c r="B22" s="13"/>
      <c r="C22" s="13"/>
      <c r="D22" s="14"/>
      <c r="E22" s="15"/>
      <c r="F22" s="15"/>
      <c r="G22" s="15"/>
    </row>
    <row r="23" spans="1:7" ht="30">
      <c r="A23" s="16" t="s">
        <v>46</v>
      </c>
      <c r="B23" s="16" t="s">
        <v>10</v>
      </c>
      <c r="C23" s="16" t="s">
        <v>11</v>
      </c>
      <c r="D23" s="17" t="s">
        <v>47</v>
      </c>
      <c r="E23" s="10"/>
      <c r="F23" s="11"/>
      <c r="G23" s="11"/>
    </row>
    <row r="24" spans="1:7" ht="30">
      <c r="A24" s="8" t="s">
        <v>48</v>
      </c>
      <c r="B24" s="8" t="s">
        <v>14</v>
      </c>
      <c r="C24" s="8" t="s">
        <v>15</v>
      </c>
      <c r="D24" s="9" t="s">
        <v>49</v>
      </c>
      <c r="E24" s="11">
        <v>4.5</v>
      </c>
      <c r="F24" s="11">
        <v>0</v>
      </c>
      <c r="G24" s="11">
        <f aca="true" t="shared" si="1" ref="G24:G34">ROUND(E24*F24,2)</f>
        <v>0</v>
      </c>
    </row>
    <row r="25" spans="1:7" ht="30">
      <c r="A25" s="8" t="s">
        <v>50</v>
      </c>
      <c r="B25" s="8" t="s">
        <v>14</v>
      </c>
      <c r="C25" s="8" t="s">
        <v>18</v>
      </c>
      <c r="D25" s="9" t="s">
        <v>51</v>
      </c>
      <c r="E25" s="11">
        <v>4.22</v>
      </c>
      <c r="F25" s="11">
        <v>0</v>
      </c>
      <c r="G25" s="11">
        <f t="shared" si="1"/>
        <v>0</v>
      </c>
    </row>
    <row r="26" spans="1:7" ht="30">
      <c r="A26" s="8" t="s">
        <v>52</v>
      </c>
      <c r="B26" s="8" t="s">
        <v>14</v>
      </c>
      <c r="C26" s="8" t="s">
        <v>15</v>
      </c>
      <c r="D26" s="9" t="s">
        <v>53</v>
      </c>
      <c r="E26" s="11">
        <v>37.5</v>
      </c>
      <c r="F26" s="11">
        <v>0</v>
      </c>
      <c r="G26" s="11">
        <f t="shared" si="1"/>
        <v>0</v>
      </c>
    </row>
    <row r="27" spans="1:7" ht="30">
      <c r="A27" s="8" t="s">
        <v>54</v>
      </c>
      <c r="B27" s="8" t="s">
        <v>14</v>
      </c>
      <c r="C27" s="8" t="s">
        <v>18</v>
      </c>
      <c r="D27" s="9" t="s">
        <v>55</v>
      </c>
      <c r="E27" s="11">
        <v>8.75</v>
      </c>
      <c r="F27" s="11">
        <v>0</v>
      </c>
      <c r="G27" s="11">
        <f t="shared" si="1"/>
        <v>0</v>
      </c>
    </row>
    <row r="28" spans="1:7" ht="30">
      <c r="A28" s="8" t="s">
        <v>56</v>
      </c>
      <c r="B28" s="8" t="s">
        <v>14</v>
      </c>
      <c r="C28" s="8" t="s">
        <v>58</v>
      </c>
      <c r="D28" s="9" t="s">
        <v>57</v>
      </c>
      <c r="E28" s="11">
        <v>1739</v>
      </c>
      <c r="F28" s="11">
        <v>0</v>
      </c>
      <c r="G28" s="11">
        <f t="shared" si="1"/>
        <v>0</v>
      </c>
    </row>
    <row r="29" spans="1:7" ht="15">
      <c r="A29" s="8" t="s">
        <v>59</v>
      </c>
      <c r="B29" s="8" t="s">
        <v>14</v>
      </c>
      <c r="C29" s="8" t="s">
        <v>15</v>
      </c>
      <c r="D29" s="9" t="s">
        <v>60</v>
      </c>
      <c r="E29" s="11">
        <v>10.56</v>
      </c>
      <c r="F29" s="11">
        <v>0</v>
      </c>
      <c r="G29" s="11">
        <f t="shared" si="1"/>
        <v>0</v>
      </c>
    </row>
    <row r="30" spans="1:7" ht="30">
      <c r="A30" s="8" t="s">
        <v>61</v>
      </c>
      <c r="B30" s="8" t="s">
        <v>14</v>
      </c>
      <c r="C30" s="8" t="s">
        <v>63</v>
      </c>
      <c r="D30" s="9" t="s">
        <v>62</v>
      </c>
      <c r="E30" s="11">
        <v>1</v>
      </c>
      <c r="F30" s="11">
        <v>0</v>
      </c>
      <c r="G30" s="11">
        <f t="shared" si="1"/>
        <v>0</v>
      </c>
    </row>
    <row r="31" spans="1:7" ht="15">
      <c r="A31" s="8" t="s">
        <v>64</v>
      </c>
      <c r="B31" s="8" t="s">
        <v>14</v>
      </c>
      <c r="C31" s="8" t="s">
        <v>63</v>
      </c>
      <c r="D31" s="9" t="s">
        <v>65</v>
      </c>
      <c r="E31" s="11">
        <v>1</v>
      </c>
      <c r="F31" s="11">
        <v>0</v>
      </c>
      <c r="G31" s="11">
        <f t="shared" si="1"/>
        <v>0</v>
      </c>
    </row>
    <row r="32" spans="1:7" ht="15">
      <c r="A32" s="8" t="s">
        <v>66</v>
      </c>
      <c r="B32" s="8" t="s">
        <v>14</v>
      </c>
      <c r="C32" s="8" t="s">
        <v>58</v>
      </c>
      <c r="D32" s="9" t="s">
        <v>67</v>
      </c>
      <c r="E32" s="11">
        <v>1196</v>
      </c>
      <c r="F32" s="11">
        <v>0</v>
      </c>
      <c r="G32" s="11">
        <f t="shared" si="1"/>
        <v>0</v>
      </c>
    </row>
    <row r="33" spans="1:7" ht="15">
      <c r="A33" s="8" t="s">
        <v>68</v>
      </c>
      <c r="B33" s="8" t="s">
        <v>14</v>
      </c>
      <c r="C33" s="8" t="s">
        <v>63</v>
      </c>
      <c r="D33" s="9" t="s">
        <v>69</v>
      </c>
      <c r="E33" s="11">
        <v>1</v>
      </c>
      <c r="F33" s="11">
        <v>0</v>
      </c>
      <c r="G33" s="11">
        <f t="shared" si="1"/>
        <v>0</v>
      </c>
    </row>
    <row r="34" spans="1:7" ht="30">
      <c r="A34" s="8" t="s">
        <v>70</v>
      </c>
      <c r="B34" s="8" t="s">
        <v>14</v>
      </c>
      <c r="C34" s="8" t="s">
        <v>63</v>
      </c>
      <c r="D34" s="9" t="s">
        <v>71</v>
      </c>
      <c r="E34" s="11">
        <v>1</v>
      </c>
      <c r="F34" s="11">
        <v>0</v>
      </c>
      <c r="G34" s="11">
        <f t="shared" si="1"/>
        <v>0</v>
      </c>
    </row>
    <row r="35" spans="1:7" ht="15">
      <c r="A35" s="12"/>
      <c r="B35" s="12"/>
      <c r="C35" s="12"/>
      <c r="D35" s="18" t="s">
        <v>72</v>
      </c>
      <c r="E35" s="19">
        <v>2</v>
      </c>
      <c r="F35" s="20">
        <f>G24+G25+G26+G27+G28+G29+G30+G31+G32+G33+G34</f>
        <v>0</v>
      </c>
      <c r="G35" s="20">
        <f>ROUND(F35*E35,2)</f>
        <v>0</v>
      </c>
    </row>
    <row r="36" spans="1:7" ht="21" customHeight="1">
      <c r="A36" s="13"/>
      <c r="B36" s="13"/>
      <c r="C36" s="13"/>
      <c r="D36" s="14"/>
      <c r="E36" s="15"/>
      <c r="F36" s="15"/>
      <c r="G36" s="15"/>
    </row>
    <row r="37" spans="1:7" ht="30">
      <c r="A37" s="16" t="s">
        <v>73</v>
      </c>
      <c r="B37" s="16" t="s">
        <v>10</v>
      </c>
      <c r="C37" s="16" t="s">
        <v>11</v>
      </c>
      <c r="D37" s="17" t="s">
        <v>74</v>
      </c>
      <c r="E37" s="10"/>
      <c r="F37" s="11"/>
      <c r="G37" s="11"/>
    </row>
    <row r="38" spans="1:7" ht="30">
      <c r="A38" s="8" t="s">
        <v>75</v>
      </c>
      <c r="B38" s="8" t="s">
        <v>14</v>
      </c>
      <c r="C38" s="8" t="s">
        <v>63</v>
      </c>
      <c r="D38" s="9" t="s">
        <v>76</v>
      </c>
      <c r="E38" s="11">
        <v>1</v>
      </c>
      <c r="F38" s="11">
        <v>0</v>
      </c>
      <c r="G38" s="11">
        <f>ROUND(E38*F38,2)</f>
        <v>0</v>
      </c>
    </row>
    <row r="39" spans="1:7" ht="30">
      <c r="A39" s="8" t="s">
        <v>77</v>
      </c>
      <c r="B39" s="8" t="s">
        <v>14</v>
      </c>
      <c r="C39" s="8" t="s">
        <v>63</v>
      </c>
      <c r="D39" s="9" t="s">
        <v>78</v>
      </c>
      <c r="E39" s="11">
        <v>2</v>
      </c>
      <c r="F39" s="11">
        <v>0</v>
      </c>
      <c r="G39" s="11">
        <f>ROUND(E39*F39,2)</f>
        <v>0</v>
      </c>
    </row>
    <row r="40" spans="1:7" ht="45">
      <c r="A40" s="8" t="s">
        <v>79</v>
      </c>
      <c r="B40" s="8" t="s">
        <v>14</v>
      </c>
      <c r="C40" s="8" t="s">
        <v>63</v>
      </c>
      <c r="D40" s="9" t="s">
        <v>80</v>
      </c>
      <c r="E40" s="11">
        <v>1</v>
      </c>
      <c r="F40" s="11">
        <v>0</v>
      </c>
      <c r="G40" s="11">
        <f>ROUND(E40*F40,2)</f>
        <v>0</v>
      </c>
    </row>
    <row r="41" spans="1:7" ht="15">
      <c r="A41" s="12"/>
      <c r="B41" s="12"/>
      <c r="C41" s="12"/>
      <c r="D41" s="18" t="s">
        <v>81</v>
      </c>
      <c r="E41" s="19">
        <v>1</v>
      </c>
      <c r="F41" s="20">
        <f>G38+G39+G40</f>
        <v>0</v>
      </c>
      <c r="G41" s="20">
        <f>ROUND(F41*E41,2)</f>
        <v>0</v>
      </c>
    </row>
    <row r="42" spans="1:7" ht="21" customHeight="1">
      <c r="A42" s="13"/>
      <c r="B42" s="13"/>
      <c r="C42" s="13"/>
      <c r="D42" s="14"/>
      <c r="E42" s="15"/>
      <c r="F42" s="15"/>
      <c r="G42" s="15"/>
    </row>
    <row r="43" spans="1:7" ht="30">
      <c r="A43" s="16" t="s">
        <v>82</v>
      </c>
      <c r="B43" s="16" t="s">
        <v>10</v>
      </c>
      <c r="C43" s="16" t="s">
        <v>11</v>
      </c>
      <c r="D43" s="17" t="s">
        <v>83</v>
      </c>
      <c r="E43" s="10"/>
      <c r="F43" s="11"/>
      <c r="G43" s="11"/>
    </row>
    <row r="44" spans="1:7" ht="30">
      <c r="A44" s="8" t="s">
        <v>77</v>
      </c>
      <c r="B44" s="8" t="s">
        <v>14</v>
      </c>
      <c r="C44" s="8" t="s">
        <v>63</v>
      </c>
      <c r="D44" s="9" t="s">
        <v>78</v>
      </c>
      <c r="E44" s="11">
        <v>1</v>
      </c>
      <c r="F44" s="11">
        <v>0</v>
      </c>
      <c r="G44" s="11">
        <f>ROUND(E44*F44,2)</f>
        <v>0</v>
      </c>
    </row>
    <row r="45" spans="1:7" ht="30">
      <c r="A45" s="8" t="s">
        <v>84</v>
      </c>
      <c r="B45" s="8" t="s">
        <v>14</v>
      </c>
      <c r="C45" s="8" t="s">
        <v>63</v>
      </c>
      <c r="D45" s="9" t="s">
        <v>85</v>
      </c>
      <c r="E45" s="11">
        <v>1</v>
      </c>
      <c r="F45" s="11">
        <v>0</v>
      </c>
      <c r="G45" s="11">
        <f>ROUND(E45*F45,2)</f>
        <v>0</v>
      </c>
    </row>
    <row r="46" spans="1:7" ht="45">
      <c r="A46" s="8" t="s">
        <v>86</v>
      </c>
      <c r="B46" s="8" t="s">
        <v>14</v>
      </c>
      <c r="C46" s="8" t="s">
        <v>63</v>
      </c>
      <c r="D46" s="9" t="s">
        <v>80</v>
      </c>
      <c r="E46" s="11">
        <v>1</v>
      </c>
      <c r="F46" s="11">
        <v>0</v>
      </c>
      <c r="G46" s="11">
        <f>ROUND(E46*F46,2)</f>
        <v>0</v>
      </c>
    </row>
    <row r="47" spans="1:7" ht="15">
      <c r="A47" s="12"/>
      <c r="B47" s="12"/>
      <c r="C47" s="12"/>
      <c r="D47" s="18" t="s">
        <v>87</v>
      </c>
      <c r="E47" s="19">
        <v>1</v>
      </c>
      <c r="F47" s="20">
        <f>G44+G45+G46</f>
        <v>0</v>
      </c>
      <c r="G47" s="20">
        <f>ROUND(F47*E47,2)</f>
        <v>0</v>
      </c>
    </row>
    <row r="48" spans="1:7" ht="21" customHeight="1">
      <c r="A48" s="13"/>
      <c r="B48" s="13"/>
      <c r="C48" s="13"/>
      <c r="D48" s="14"/>
      <c r="E48" s="15"/>
      <c r="F48" s="15"/>
      <c r="G48" s="15"/>
    </row>
    <row r="49" spans="1:7" ht="30">
      <c r="A49" s="16" t="s">
        <v>88</v>
      </c>
      <c r="B49" s="16" t="s">
        <v>10</v>
      </c>
      <c r="C49" s="16" t="s">
        <v>11</v>
      </c>
      <c r="D49" s="17" t="s">
        <v>89</v>
      </c>
      <c r="E49" s="10"/>
      <c r="F49" s="11"/>
      <c r="G49" s="11"/>
    </row>
    <row r="50" spans="1:7" ht="30">
      <c r="A50" s="8" t="s">
        <v>77</v>
      </c>
      <c r="B50" s="8" t="s">
        <v>14</v>
      </c>
      <c r="C50" s="8" t="s">
        <v>63</v>
      </c>
      <c r="D50" s="9" t="s">
        <v>78</v>
      </c>
      <c r="E50" s="11">
        <v>2</v>
      </c>
      <c r="F50" s="11">
        <v>0</v>
      </c>
      <c r="G50" s="11">
        <f>ROUND(E50*F50,2)</f>
        <v>0</v>
      </c>
    </row>
    <row r="51" spans="1:7" ht="45">
      <c r="A51" s="8" t="s">
        <v>90</v>
      </c>
      <c r="B51" s="8" t="s">
        <v>14</v>
      </c>
      <c r="C51" s="8" t="s">
        <v>63</v>
      </c>
      <c r="D51" s="9" t="s">
        <v>80</v>
      </c>
      <c r="E51" s="11">
        <v>1</v>
      </c>
      <c r="F51" s="11">
        <v>0</v>
      </c>
      <c r="G51" s="11">
        <f>ROUND(E51*F51,2)</f>
        <v>0</v>
      </c>
    </row>
    <row r="52" spans="1:7" ht="15">
      <c r="A52" s="12"/>
      <c r="B52" s="12"/>
      <c r="C52" s="12"/>
      <c r="D52" s="18" t="s">
        <v>91</v>
      </c>
      <c r="E52" s="19">
        <v>1</v>
      </c>
      <c r="F52" s="20">
        <f>G50+G51</f>
        <v>0</v>
      </c>
      <c r="G52" s="20">
        <f>ROUND(F52*E52,2)</f>
        <v>0</v>
      </c>
    </row>
    <row r="53" spans="1:7" ht="21" customHeight="1">
      <c r="A53" s="13"/>
      <c r="B53" s="13"/>
      <c r="C53" s="13"/>
      <c r="D53" s="14"/>
      <c r="E53" s="15"/>
      <c r="F53" s="15"/>
      <c r="G53" s="15"/>
    </row>
    <row r="54" spans="1:7" ht="15">
      <c r="A54" s="16" t="s">
        <v>92</v>
      </c>
      <c r="B54" s="16" t="s">
        <v>10</v>
      </c>
      <c r="C54" s="16" t="s">
        <v>11</v>
      </c>
      <c r="D54" s="17" t="s">
        <v>93</v>
      </c>
      <c r="E54" s="10"/>
      <c r="F54" s="11"/>
      <c r="G54" s="11"/>
    </row>
    <row r="55" spans="1:7" ht="30">
      <c r="A55" s="8" t="s">
        <v>94</v>
      </c>
      <c r="B55" s="8" t="s">
        <v>14</v>
      </c>
      <c r="C55" s="8" t="s">
        <v>18</v>
      </c>
      <c r="D55" s="9" t="s">
        <v>95</v>
      </c>
      <c r="E55" s="11">
        <v>1357.91</v>
      </c>
      <c r="F55" s="11">
        <v>0</v>
      </c>
      <c r="G55" s="11">
        <f>ROUND(E55*F55,2)</f>
        <v>0</v>
      </c>
    </row>
    <row r="56" spans="1:7" ht="30">
      <c r="A56" s="8" t="s">
        <v>96</v>
      </c>
      <c r="B56" s="8" t="s">
        <v>14</v>
      </c>
      <c r="C56" s="8" t="s">
        <v>30</v>
      </c>
      <c r="D56" s="9" t="s">
        <v>97</v>
      </c>
      <c r="E56" s="11">
        <v>1059.75</v>
      </c>
      <c r="F56" s="11">
        <v>0</v>
      </c>
      <c r="G56" s="11">
        <f>ROUND(E56*F56,2)</f>
        <v>0</v>
      </c>
    </row>
    <row r="57" spans="1:7" ht="30">
      <c r="A57" s="8" t="s">
        <v>98</v>
      </c>
      <c r="B57" s="8" t="s">
        <v>14</v>
      </c>
      <c r="C57" s="8" t="s">
        <v>30</v>
      </c>
      <c r="D57" s="9" t="s">
        <v>99</v>
      </c>
      <c r="E57" s="11">
        <v>298.16</v>
      </c>
      <c r="F57" s="11">
        <v>0</v>
      </c>
      <c r="G57" s="11">
        <f>ROUND(E57*F57,2)</f>
        <v>0</v>
      </c>
    </row>
    <row r="58" spans="1:7" ht="30">
      <c r="A58" s="8" t="s">
        <v>100</v>
      </c>
      <c r="B58" s="8" t="s">
        <v>14</v>
      </c>
      <c r="C58" s="8" t="s">
        <v>30</v>
      </c>
      <c r="D58" s="9" t="s">
        <v>101</v>
      </c>
      <c r="E58" s="11">
        <v>544.28</v>
      </c>
      <c r="F58" s="11">
        <v>0</v>
      </c>
      <c r="G58" s="11">
        <f>ROUND(E58*F58,2)</f>
        <v>0</v>
      </c>
    </row>
    <row r="59" spans="1:7" ht="15">
      <c r="A59" s="12"/>
      <c r="B59" s="12"/>
      <c r="C59" s="12"/>
      <c r="D59" s="18" t="s">
        <v>102</v>
      </c>
      <c r="E59" s="19">
        <v>1</v>
      </c>
      <c r="F59" s="20">
        <f>G55+G56+G57+G58</f>
        <v>0</v>
      </c>
      <c r="G59" s="20">
        <f>ROUND(F59*E59,2)</f>
        <v>0</v>
      </c>
    </row>
    <row r="60" spans="1:7" ht="21" customHeight="1">
      <c r="A60" s="13"/>
      <c r="B60" s="13"/>
      <c r="C60" s="13"/>
      <c r="D60" s="14"/>
      <c r="E60" s="15"/>
      <c r="F60" s="15"/>
      <c r="G60" s="15"/>
    </row>
    <row r="61" spans="1:7" ht="30">
      <c r="A61" s="16" t="s">
        <v>103</v>
      </c>
      <c r="B61" s="16" t="s">
        <v>10</v>
      </c>
      <c r="C61" s="16" t="s">
        <v>11</v>
      </c>
      <c r="D61" s="17" t="s">
        <v>104</v>
      </c>
      <c r="E61" s="10"/>
      <c r="F61" s="11"/>
      <c r="G61" s="11"/>
    </row>
    <row r="62" spans="1:7" ht="15">
      <c r="A62" s="8" t="s">
        <v>105</v>
      </c>
      <c r="B62" s="8" t="s">
        <v>14</v>
      </c>
      <c r="C62" s="8" t="s">
        <v>15</v>
      </c>
      <c r="D62" s="9" t="s">
        <v>106</v>
      </c>
      <c r="E62" s="11">
        <v>19848.05</v>
      </c>
      <c r="F62" s="11">
        <v>0</v>
      </c>
      <c r="G62" s="11">
        <f>ROUND(E62*F62,2)</f>
        <v>0</v>
      </c>
    </row>
    <row r="63" spans="1:7" ht="15">
      <c r="A63" s="8" t="s">
        <v>107</v>
      </c>
      <c r="B63" s="8" t="s">
        <v>14</v>
      </c>
      <c r="C63" s="8" t="s">
        <v>15</v>
      </c>
      <c r="D63" s="9" t="s">
        <v>108</v>
      </c>
      <c r="E63" s="11">
        <v>3250.5</v>
      </c>
      <c r="F63" s="11">
        <v>0</v>
      </c>
      <c r="G63" s="11">
        <f>ROUND(E63*F63,2)</f>
        <v>0</v>
      </c>
    </row>
    <row r="64" spans="1:7" ht="15">
      <c r="A64" s="12"/>
      <c r="B64" s="12"/>
      <c r="C64" s="12"/>
      <c r="D64" s="18" t="s">
        <v>109</v>
      </c>
      <c r="E64" s="19">
        <v>1</v>
      </c>
      <c r="F64" s="20">
        <f>G62+G63</f>
        <v>0</v>
      </c>
      <c r="G64" s="20">
        <f>ROUND(F64*E64,2)</f>
        <v>0</v>
      </c>
    </row>
    <row r="65" spans="1:7" ht="21" customHeight="1">
      <c r="A65" s="13"/>
      <c r="B65" s="13"/>
      <c r="C65" s="13"/>
      <c r="D65" s="14"/>
      <c r="E65" s="15"/>
      <c r="F65" s="15"/>
      <c r="G65" s="15"/>
    </row>
    <row r="66" spans="1:7" ht="30">
      <c r="A66" s="16" t="s">
        <v>110</v>
      </c>
      <c r="B66" s="16" t="s">
        <v>10</v>
      </c>
      <c r="C66" s="16" t="s">
        <v>11</v>
      </c>
      <c r="D66" s="17" t="s">
        <v>111</v>
      </c>
      <c r="E66" s="10"/>
      <c r="F66" s="11"/>
      <c r="G66" s="11"/>
    </row>
    <row r="67" spans="1:7" ht="15">
      <c r="A67" s="8" t="s">
        <v>112</v>
      </c>
      <c r="B67" s="8" t="s">
        <v>14</v>
      </c>
      <c r="C67" s="8" t="s">
        <v>114</v>
      </c>
      <c r="D67" s="9" t="s">
        <v>113</v>
      </c>
      <c r="E67" s="11">
        <v>640</v>
      </c>
      <c r="F67" s="11">
        <v>0</v>
      </c>
      <c r="G67" s="11">
        <f>ROUND(E67*F67,2)</f>
        <v>0</v>
      </c>
    </row>
    <row r="68" spans="1:7" ht="15">
      <c r="A68" s="8" t="s">
        <v>115</v>
      </c>
      <c r="B68" s="8" t="s">
        <v>14</v>
      </c>
      <c r="C68" s="8" t="s">
        <v>30</v>
      </c>
      <c r="D68" s="9" t="s">
        <v>116</v>
      </c>
      <c r="E68" s="11">
        <v>1847</v>
      </c>
      <c r="F68" s="11">
        <v>0</v>
      </c>
      <c r="G68" s="11">
        <f>ROUND(E68*F68,2)</f>
        <v>0</v>
      </c>
    </row>
    <row r="69" spans="1:7" ht="15">
      <c r="A69" s="8" t="s">
        <v>117</v>
      </c>
      <c r="B69" s="8" t="s">
        <v>14</v>
      </c>
      <c r="C69" s="8" t="s">
        <v>15</v>
      </c>
      <c r="D69" s="9" t="s">
        <v>118</v>
      </c>
      <c r="E69" s="11">
        <v>600</v>
      </c>
      <c r="F69" s="11">
        <v>0</v>
      </c>
      <c r="G69" s="11">
        <f>ROUND(E69*F69,2)</f>
        <v>0</v>
      </c>
    </row>
    <row r="70" spans="1:7" ht="15">
      <c r="A70" s="12"/>
      <c r="B70" s="12"/>
      <c r="C70" s="12"/>
      <c r="D70" s="18" t="s">
        <v>119</v>
      </c>
      <c r="E70" s="19">
        <v>1</v>
      </c>
      <c r="F70" s="20">
        <f>G67+G68+G69</f>
        <v>0</v>
      </c>
      <c r="G70" s="20">
        <f>ROUND(F70*E70,2)</f>
        <v>0</v>
      </c>
    </row>
    <row r="71" spans="1:7" ht="21" customHeight="1">
      <c r="A71" s="13"/>
      <c r="B71" s="13"/>
      <c r="C71" s="13"/>
      <c r="D71" s="14"/>
      <c r="E71" s="15"/>
      <c r="F71" s="15"/>
      <c r="G71" s="15"/>
    </row>
    <row r="72" spans="1:7" ht="15">
      <c r="A72" s="16" t="s">
        <v>120</v>
      </c>
      <c r="B72" s="16" t="s">
        <v>10</v>
      </c>
      <c r="C72" s="16" t="s">
        <v>11</v>
      </c>
      <c r="D72" s="17" t="s">
        <v>121</v>
      </c>
      <c r="E72" s="10"/>
      <c r="F72" s="11"/>
      <c r="G72" s="11"/>
    </row>
    <row r="73" spans="1:7" ht="15">
      <c r="A73" s="8" t="s">
        <v>122</v>
      </c>
      <c r="B73" s="8" t="s">
        <v>14</v>
      </c>
      <c r="C73" s="8" t="s">
        <v>124</v>
      </c>
      <c r="D73" s="9" t="s">
        <v>123</v>
      </c>
      <c r="E73" s="11">
        <v>3</v>
      </c>
      <c r="F73" s="11">
        <v>0</v>
      </c>
      <c r="G73" s="11">
        <f>ROUND(E73*F73,2)</f>
        <v>0</v>
      </c>
    </row>
    <row r="74" spans="1:7" ht="30">
      <c r="A74" s="8" t="s">
        <v>125</v>
      </c>
      <c r="B74" s="8" t="s">
        <v>14</v>
      </c>
      <c r="C74" s="8" t="s">
        <v>124</v>
      </c>
      <c r="D74" s="9" t="s">
        <v>126</v>
      </c>
      <c r="E74" s="11">
        <v>3</v>
      </c>
      <c r="F74" s="11">
        <v>0</v>
      </c>
      <c r="G74" s="11">
        <f>ROUND(E74*F74,2)</f>
        <v>0</v>
      </c>
    </row>
    <row r="75" spans="1:7" ht="15">
      <c r="A75" s="12"/>
      <c r="B75" s="12"/>
      <c r="C75" s="12"/>
      <c r="D75" s="18" t="s">
        <v>127</v>
      </c>
      <c r="E75" s="19">
        <v>3</v>
      </c>
      <c r="F75" s="20">
        <f>G73+G74</f>
        <v>0</v>
      </c>
      <c r="G75" s="20">
        <f>ROUND(F75*E75,2)</f>
        <v>0</v>
      </c>
    </row>
    <row r="76" spans="1:7" ht="21" customHeight="1">
      <c r="A76" s="13"/>
      <c r="B76" s="13"/>
      <c r="C76" s="13"/>
      <c r="D76" s="14"/>
      <c r="E76" s="15"/>
      <c r="F76" s="15"/>
      <c r="G76" s="15"/>
    </row>
    <row r="77" spans="1:7" ht="30">
      <c r="A77" s="16" t="s">
        <v>128</v>
      </c>
      <c r="B77" s="16" t="s">
        <v>10</v>
      </c>
      <c r="C77" s="16" t="s">
        <v>11</v>
      </c>
      <c r="D77" s="17" t="s">
        <v>129</v>
      </c>
      <c r="E77" s="10"/>
      <c r="F77" s="11"/>
      <c r="G77" s="11"/>
    </row>
    <row r="78" spans="1:7" ht="15">
      <c r="A78" s="8" t="s">
        <v>130</v>
      </c>
      <c r="B78" s="8" t="s">
        <v>14</v>
      </c>
      <c r="C78" s="8" t="s">
        <v>5</v>
      </c>
      <c r="D78" s="9" t="s">
        <v>131</v>
      </c>
      <c r="E78" s="11">
        <v>1</v>
      </c>
      <c r="F78" s="11">
        <v>0</v>
      </c>
      <c r="G78" s="11">
        <f>ROUND(E78*F78,2)</f>
        <v>0</v>
      </c>
    </row>
    <row r="79" spans="1:7" ht="15">
      <c r="A79" s="12"/>
      <c r="B79" s="12"/>
      <c r="C79" s="12"/>
      <c r="D79" s="18" t="s">
        <v>132</v>
      </c>
      <c r="E79" s="19">
        <v>1</v>
      </c>
      <c r="F79" s="20">
        <f>G78</f>
        <v>0</v>
      </c>
      <c r="G79" s="20">
        <f>ROUND(F79*E79,2)</f>
        <v>0</v>
      </c>
    </row>
    <row r="80" spans="1:7" ht="21" customHeight="1">
      <c r="A80" s="13"/>
      <c r="B80" s="13"/>
      <c r="C80" s="13"/>
      <c r="D80" s="14"/>
      <c r="E80" s="15"/>
      <c r="F80" s="15"/>
      <c r="G80" s="15"/>
    </row>
    <row r="81" spans="1:7" ht="15">
      <c r="A81" s="16" t="s">
        <v>133</v>
      </c>
      <c r="B81" s="16" t="s">
        <v>10</v>
      </c>
      <c r="C81" s="16" t="s">
        <v>11</v>
      </c>
      <c r="D81" s="17" t="s">
        <v>134</v>
      </c>
      <c r="E81" s="10"/>
      <c r="F81" s="11"/>
      <c r="G81" s="11"/>
    </row>
    <row r="82" spans="1:7" ht="15">
      <c r="A82" s="8" t="s">
        <v>135</v>
      </c>
      <c r="B82" s="8" t="s">
        <v>14</v>
      </c>
      <c r="C82" s="8" t="s">
        <v>137</v>
      </c>
      <c r="D82" s="9" t="s">
        <v>136</v>
      </c>
      <c r="E82" s="11">
        <v>1</v>
      </c>
      <c r="F82" s="11">
        <v>0</v>
      </c>
      <c r="G82" s="11">
        <f>ROUND(E82*F82,2)</f>
        <v>0</v>
      </c>
    </row>
    <row r="83" spans="1:7" ht="15">
      <c r="A83" s="12"/>
      <c r="B83" s="12"/>
      <c r="C83" s="12"/>
      <c r="D83" s="18" t="s">
        <v>138</v>
      </c>
      <c r="E83" s="19">
        <v>1</v>
      </c>
      <c r="F83" s="20">
        <f>G82</f>
        <v>0</v>
      </c>
      <c r="G83" s="20">
        <f>ROUND(F83*E83,2)</f>
        <v>0</v>
      </c>
    </row>
    <row r="84" spans="1:7" ht="21" customHeight="1">
      <c r="A84" s="13"/>
      <c r="B84" s="13"/>
      <c r="C84" s="13"/>
      <c r="D84" s="14"/>
      <c r="E84" s="15"/>
      <c r="F84" s="15"/>
      <c r="G84" s="15"/>
    </row>
    <row r="85" spans="1:7" ht="15">
      <c r="A85" s="16" t="s">
        <v>139</v>
      </c>
      <c r="B85" s="16" t="s">
        <v>10</v>
      </c>
      <c r="C85" s="16" t="s">
        <v>11</v>
      </c>
      <c r="D85" s="17" t="s">
        <v>140</v>
      </c>
      <c r="E85" s="10"/>
      <c r="F85" s="11"/>
      <c r="G85" s="11"/>
    </row>
    <row r="86" spans="1:7" ht="15">
      <c r="A86" s="8" t="s">
        <v>141</v>
      </c>
      <c r="B86" s="8" t="s">
        <v>10</v>
      </c>
      <c r="C86" s="8" t="s">
        <v>11</v>
      </c>
      <c r="D86" s="9" t="s">
        <v>142</v>
      </c>
      <c r="E86" s="11"/>
      <c r="F86" s="11"/>
      <c r="G86" s="11"/>
    </row>
    <row r="87" spans="1:7" ht="15">
      <c r="A87" s="8" t="s">
        <v>143</v>
      </c>
      <c r="B87" s="8" t="s">
        <v>14</v>
      </c>
      <c r="C87" s="8" t="s">
        <v>5</v>
      </c>
      <c r="D87" s="9" t="s">
        <v>144</v>
      </c>
      <c r="E87" s="11">
        <v>8</v>
      </c>
      <c r="F87" s="11">
        <v>0</v>
      </c>
      <c r="G87" s="11">
        <f aca="true" t="shared" si="2" ref="G87:G108">ROUND(E87*F87,2)</f>
        <v>0</v>
      </c>
    </row>
    <row r="88" spans="1:7" ht="15">
      <c r="A88" s="8" t="s">
        <v>145</v>
      </c>
      <c r="B88" s="8" t="s">
        <v>14</v>
      </c>
      <c r="C88" s="8" t="s">
        <v>5</v>
      </c>
      <c r="D88" s="9" t="s">
        <v>146</v>
      </c>
      <c r="E88" s="11">
        <v>1</v>
      </c>
      <c r="F88" s="11">
        <v>0</v>
      </c>
      <c r="G88" s="11">
        <f t="shared" si="2"/>
        <v>0</v>
      </c>
    </row>
    <row r="89" spans="1:7" ht="15">
      <c r="A89" s="8" t="s">
        <v>147</v>
      </c>
      <c r="B89" s="8" t="s">
        <v>14</v>
      </c>
      <c r="C89" s="8" t="s">
        <v>5</v>
      </c>
      <c r="D89" s="9" t="s">
        <v>148</v>
      </c>
      <c r="E89" s="11">
        <v>1</v>
      </c>
      <c r="F89" s="11">
        <v>0</v>
      </c>
      <c r="G89" s="11">
        <f t="shared" si="2"/>
        <v>0</v>
      </c>
    </row>
    <row r="90" spans="1:7" ht="15">
      <c r="A90" s="8" t="s">
        <v>149</v>
      </c>
      <c r="B90" s="8" t="s">
        <v>14</v>
      </c>
      <c r="C90" s="8" t="s">
        <v>5</v>
      </c>
      <c r="D90" s="9" t="s">
        <v>150</v>
      </c>
      <c r="E90" s="11">
        <v>1</v>
      </c>
      <c r="F90" s="11">
        <v>0</v>
      </c>
      <c r="G90" s="11">
        <f t="shared" si="2"/>
        <v>0</v>
      </c>
    </row>
    <row r="91" spans="1:7" ht="15">
      <c r="A91" s="8" t="s">
        <v>151</v>
      </c>
      <c r="B91" s="8" t="s">
        <v>14</v>
      </c>
      <c r="C91" s="8" t="s">
        <v>5</v>
      </c>
      <c r="D91" s="9" t="s">
        <v>152</v>
      </c>
      <c r="E91" s="11">
        <v>1</v>
      </c>
      <c r="F91" s="11">
        <v>0</v>
      </c>
      <c r="G91" s="11">
        <f t="shared" si="2"/>
        <v>0</v>
      </c>
    </row>
    <row r="92" spans="1:7" ht="15">
      <c r="A92" s="8" t="s">
        <v>153</v>
      </c>
      <c r="B92" s="8" t="s">
        <v>14</v>
      </c>
      <c r="C92" s="8" t="s">
        <v>5</v>
      </c>
      <c r="D92" s="9" t="s">
        <v>154</v>
      </c>
      <c r="E92" s="11">
        <v>1</v>
      </c>
      <c r="F92" s="11">
        <v>0</v>
      </c>
      <c r="G92" s="11">
        <f t="shared" si="2"/>
        <v>0</v>
      </c>
    </row>
    <row r="93" spans="1:7" ht="15">
      <c r="A93" s="8" t="s">
        <v>155</v>
      </c>
      <c r="B93" s="8" t="s">
        <v>14</v>
      </c>
      <c r="C93" s="8" t="s">
        <v>5</v>
      </c>
      <c r="D93" s="9" t="s">
        <v>156</v>
      </c>
      <c r="E93" s="11">
        <v>1</v>
      </c>
      <c r="F93" s="11">
        <v>0</v>
      </c>
      <c r="G93" s="11">
        <f t="shared" si="2"/>
        <v>0</v>
      </c>
    </row>
    <row r="94" spans="1:7" ht="15">
      <c r="A94" s="8" t="s">
        <v>157</v>
      </c>
      <c r="B94" s="8" t="s">
        <v>14</v>
      </c>
      <c r="C94" s="8" t="s">
        <v>5</v>
      </c>
      <c r="D94" s="9" t="s">
        <v>158</v>
      </c>
      <c r="E94" s="11">
        <v>8</v>
      </c>
      <c r="F94" s="11">
        <v>0</v>
      </c>
      <c r="G94" s="11">
        <f t="shared" si="2"/>
        <v>0</v>
      </c>
    </row>
    <row r="95" spans="1:7" ht="15">
      <c r="A95" s="8" t="s">
        <v>159</v>
      </c>
      <c r="B95" s="8" t="s">
        <v>14</v>
      </c>
      <c r="C95" s="8" t="s">
        <v>5</v>
      </c>
      <c r="D95" s="9" t="s">
        <v>160</v>
      </c>
      <c r="E95" s="11">
        <v>16</v>
      </c>
      <c r="F95" s="11">
        <v>0</v>
      </c>
      <c r="G95" s="11">
        <f t="shared" si="2"/>
        <v>0</v>
      </c>
    </row>
    <row r="96" spans="1:7" ht="15">
      <c r="A96" s="8" t="s">
        <v>161</v>
      </c>
      <c r="B96" s="8" t="s">
        <v>14</v>
      </c>
      <c r="C96" s="8" t="s">
        <v>5</v>
      </c>
      <c r="D96" s="9" t="s">
        <v>162</v>
      </c>
      <c r="E96" s="11">
        <v>1</v>
      </c>
      <c r="F96" s="11">
        <v>0</v>
      </c>
      <c r="G96" s="11">
        <f t="shared" si="2"/>
        <v>0</v>
      </c>
    </row>
    <row r="97" spans="1:7" ht="30">
      <c r="A97" s="8" t="s">
        <v>163</v>
      </c>
      <c r="B97" s="8" t="s">
        <v>14</v>
      </c>
      <c r="C97" s="8" t="s">
        <v>5</v>
      </c>
      <c r="D97" s="9" t="s">
        <v>164</v>
      </c>
      <c r="E97" s="11">
        <v>8</v>
      </c>
      <c r="F97" s="11">
        <v>0</v>
      </c>
      <c r="G97" s="11">
        <f t="shared" si="2"/>
        <v>0</v>
      </c>
    </row>
    <row r="98" spans="1:7" ht="15">
      <c r="A98" s="8" t="s">
        <v>165</v>
      </c>
      <c r="B98" s="8" t="s">
        <v>14</v>
      </c>
      <c r="C98" s="8" t="s">
        <v>5</v>
      </c>
      <c r="D98" s="9" t="s">
        <v>166</v>
      </c>
      <c r="E98" s="11">
        <v>8</v>
      </c>
      <c r="F98" s="11">
        <v>0</v>
      </c>
      <c r="G98" s="11">
        <f t="shared" si="2"/>
        <v>0</v>
      </c>
    </row>
    <row r="99" spans="1:7" ht="15">
      <c r="A99" s="8" t="s">
        <v>167</v>
      </c>
      <c r="B99" s="8" t="s">
        <v>14</v>
      </c>
      <c r="C99" s="8" t="s">
        <v>5</v>
      </c>
      <c r="D99" s="9" t="s">
        <v>168</v>
      </c>
      <c r="E99" s="11">
        <v>1</v>
      </c>
      <c r="F99" s="11">
        <v>0</v>
      </c>
      <c r="G99" s="11">
        <f t="shared" si="2"/>
        <v>0</v>
      </c>
    </row>
    <row r="100" spans="1:7" ht="15">
      <c r="A100" s="8" t="s">
        <v>169</v>
      </c>
      <c r="B100" s="8" t="s">
        <v>14</v>
      </c>
      <c r="C100" s="8" t="s">
        <v>5</v>
      </c>
      <c r="D100" s="9" t="s">
        <v>170</v>
      </c>
      <c r="E100" s="11">
        <v>8</v>
      </c>
      <c r="F100" s="11">
        <v>0</v>
      </c>
      <c r="G100" s="11">
        <f t="shared" si="2"/>
        <v>0</v>
      </c>
    </row>
    <row r="101" spans="1:7" ht="15">
      <c r="A101" s="8" t="s">
        <v>171</v>
      </c>
      <c r="B101" s="8" t="s">
        <v>14</v>
      </c>
      <c r="C101" s="8" t="s">
        <v>5</v>
      </c>
      <c r="D101" s="9" t="s">
        <v>172</v>
      </c>
      <c r="E101" s="11">
        <v>8</v>
      </c>
      <c r="F101" s="11">
        <v>0</v>
      </c>
      <c r="G101" s="11">
        <f t="shared" si="2"/>
        <v>0</v>
      </c>
    </row>
    <row r="102" spans="1:7" ht="15">
      <c r="A102" s="8" t="s">
        <v>173</v>
      </c>
      <c r="B102" s="8" t="s">
        <v>14</v>
      </c>
      <c r="C102" s="8" t="s">
        <v>5</v>
      </c>
      <c r="D102" s="9" t="s">
        <v>174</v>
      </c>
      <c r="E102" s="11">
        <v>8</v>
      </c>
      <c r="F102" s="11">
        <v>0</v>
      </c>
      <c r="G102" s="11">
        <f t="shared" si="2"/>
        <v>0</v>
      </c>
    </row>
    <row r="103" spans="1:7" ht="15">
      <c r="A103" s="8" t="s">
        <v>175</v>
      </c>
      <c r="B103" s="8" t="s">
        <v>14</v>
      </c>
      <c r="C103" s="8" t="s">
        <v>5</v>
      </c>
      <c r="D103" s="9" t="s">
        <v>176</v>
      </c>
      <c r="E103" s="11">
        <v>1</v>
      </c>
      <c r="F103" s="11">
        <v>0</v>
      </c>
      <c r="G103" s="11">
        <f t="shared" si="2"/>
        <v>0</v>
      </c>
    </row>
    <row r="104" spans="1:7" ht="15">
      <c r="A104" s="8" t="s">
        <v>177</v>
      </c>
      <c r="B104" s="8" t="s">
        <v>14</v>
      </c>
      <c r="C104" s="8" t="s">
        <v>5</v>
      </c>
      <c r="D104" s="9" t="s">
        <v>178</v>
      </c>
      <c r="E104" s="11">
        <v>8</v>
      </c>
      <c r="F104" s="11">
        <v>0</v>
      </c>
      <c r="G104" s="11">
        <f t="shared" si="2"/>
        <v>0</v>
      </c>
    </row>
    <row r="105" spans="1:7" ht="30">
      <c r="A105" s="8" t="s">
        <v>179</v>
      </c>
      <c r="B105" s="8" t="s">
        <v>14</v>
      </c>
      <c r="C105" s="8" t="s">
        <v>5</v>
      </c>
      <c r="D105" s="9" t="s">
        <v>180</v>
      </c>
      <c r="E105" s="11">
        <v>1</v>
      </c>
      <c r="F105" s="11">
        <v>0</v>
      </c>
      <c r="G105" s="11">
        <f t="shared" si="2"/>
        <v>0</v>
      </c>
    </row>
    <row r="106" spans="1:7" ht="15">
      <c r="A106" s="8" t="s">
        <v>181</v>
      </c>
      <c r="B106" s="8" t="s">
        <v>14</v>
      </c>
      <c r="C106" s="8" t="s">
        <v>5</v>
      </c>
      <c r="D106" s="9" t="s">
        <v>182</v>
      </c>
      <c r="E106" s="11">
        <v>8</v>
      </c>
      <c r="F106" s="11">
        <v>0</v>
      </c>
      <c r="G106" s="11">
        <f t="shared" si="2"/>
        <v>0</v>
      </c>
    </row>
    <row r="107" spans="1:7" ht="30">
      <c r="A107" s="8" t="s">
        <v>183</v>
      </c>
      <c r="B107" s="8" t="s">
        <v>14</v>
      </c>
      <c r="C107" s="8" t="s">
        <v>5</v>
      </c>
      <c r="D107" s="9" t="s">
        <v>184</v>
      </c>
      <c r="E107" s="11">
        <v>2</v>
      </c>
      <c r="F107" s="11">
        <v>0</v>
      </c>
      <c r="G107" s="11">
        <f t="shared" si="2"/>
        <v>0</v>
      </c>
    </row>
    <row r="108" spans="1:7" ht="30">
      <c r="A108" s="8" t="s">
        <v>185</v>
      </c>
      <c r="B108" s="8" t="s">
        <v>14</v>
      </c>
      <c r="C108" s="8" t="s">
        <v>5</v>
      </c>
      <c r="D108" s="9" t="s">
        <v>186</v>
      </c>
      <c r="E108" s="11">
        <v>1</v>
      </c>
      <c r="F108" s="11">
        <v>0</v>
      </c>
      <c r="G108" s="11">
        <f t="shared" si="2"/>
        <v>0</v>
      </c>
    </row>
    <row r="109" spans="1:7" ht="15">
      <c r="A109" s="12"/>
      <c r="B109" s="12"/>
      <c r="C109" s="12"/>
      <c r="D109" s="18" t="s">
        <v>187</v>
      </c>
      <c r="E109" s="20">
        <v>1</v>
      </c>
      <c r="F109" s="20">
        <f>G87+G88+G89+G90+G91+G92+G93+G94+G95+G96+G97+G98+G99+G100+G101+G102+G103+G104+G105+G106+G107+G108</f>
        <v>0</v>
      </c>
      <c r="G109" s="20">
        <f>ROUND(F109*E109,2)</f>
        <v>0</v>
      </c>
    </row>
    <row r="110" spans="1:7" ht="21" customHeight="1">
      <c r="A110" s="13"/>
      <c r="B110" s="13"/>
      <c r="C110" s="13"/>
      <c r="D110" s="14"/>
      <c r="E110" s="15"/>
      <c r="F110" s="15"/>
      <c r="G110" s="15"/>
    </row>
    <row r="111" spans="1:7" ht="15">
      <c r="A111" s="16" t="s">
        <v>188</v>
      </c>
      <c r="B111" s="16" t="s">
        <v>10</v>
      </c>
      <c r="C111" s="16" t="s">
        <v>11</v>
      </c>
      <c r="D111" s="17" t="s">
        <v>189</v>
      </c>
      <c r="E111" s="11"/>
      <c r="F111" s="11"/>
      <c r="G111" s="11"/>
    </row>
    <row r="112" spans="1:7" ht="30">
      <c r="A112" s="8" t="s">
        <v>190</v>
      </c>
      <c r="B112" s="8" t="s">
        <v>14</v>
      </c>
      <c r="C112" s="8" t="s">
        <v>5</v>
      </c>
      <c r="D112" s="9" t="s">
        <v>191</v>
      </c>
      <c r="E112" s="11">
        <v>2</v>
      </c>
      <c r="F112" s="11">
        <v>0</v>
      </c>
      <c r="G112" s="11">
        <f aca="true" t="shared" si="3" ref="G112:G118">ROUND(E112*F112,2)</f>
        <v>0</v>
      </c>
    </row>
    <row r="113" spans="1:7" ht="15">
      <c r="A113" s="8" t="s">
        <v>192</v>
      </c>
      <c r="B113" s="8" t="s">
        <v>14</v>
      </c>
      <c r="C113" s="8" t="s">
        <v>5</v>
      </c>
      <c r="D113" s="9" t="s">
        <v>193</v>
      </c>
      <c r="E113" s="11">
        <v>2</v>
      </c>
      <c r="F113" s="11">
        <v>0</v>
      </c>
      <c r="G113" s="11">
        <f t="shared" si="3"/>
        <v>0</v>
      </c>
    </row>
    <row r="114" spans="1:7" ht="30">
      <c r="A114" s="8" t="s">
        <v>194</v>
      </c>
      <c r="B114" s="8" t="s">
        <v>14</v>
      </c>
      <c r="C114" s="8" t="s">
        <v>5</v>
      </c>
      <c r="D114" s="9" t="s">
        <v>195</v>
      </c>
      <c r="E114" s="11">
        <v>8</v>
      </c>
      <c r="F114" s="11">
        <v>0</v>
      </c>
      <c r="G114" s="11">
        <f t="shared" si="3"/>
        <v>0</v>
      </c>
    </row>
    <row r="115" spans="1:7" ht="15">
      <c r="A115" s="8" t="s">
        <v>196</v>
      </c>
      <c r="B115" s="8" t="s">
        <v>14</v>
      </c>
      <c r="C115" s="8" t="s">
        <v>5</v>
      </c>
      <c r="D115" s="9" t="s">
        <v>197</v>
      </c>
      <c r="E115" s="11">
        <v>8</v>
      </c>
      <c r="F115" s="11">
        <v>0</v>
      </c>
      <c r="G115" s="11">
        <f t="shared" si="3"/>
        <v>0</v>
      </c>
    </row>
    <row r="116" spans="1:7" ht="15">
      <c r="A116" s="8" t="s">
        <v>198</v>
      </c>
      <c r="B116" s="8" t="s">
        <v>14</v>
      </c>
      <c r="C116" s="8" t="s">
        <v>30</v>
      </c>
      <c r="D116" s="9" t="s">
        <v>199</v>
      </c>
      <c r="E116" s="11">
        <v>800</v>
      </c>
      <c r="F116" s="11">
        <v>0</v>
      </c>
      <c r="G116" s="11">
        <f t="shared" si="3"/>
        <v>0</v>
      </c>
    </row>
    <row r="117" spans="1:7" ht="15">
      <c r="A117" s="8" t="s">
        <v>200</v>
      </c>
      <c r="B117" s="8" t="s">
        <v>14</v>
      </c>
      <c r="C117" s="8" t="s">
        <v>5</v>
      </c>
      <c r="D117" s="9" t="s">
        <v>201</v>
      </c>
      <c r="E117" s="11">
        <v>3</v>
      </c>
      <c r="F117" s="11">
        <v>0</v>
      </c>
      <c r="G117" s="11">
        <f t="shared" si="3"/>
        <v>0</v>
      </c>
    </row>
    <row r="118" spans="1:7" ht="30">
      <c r="A118" s="8" t="s">
        <v>202</v>
      </c>
      <c r="B118" s="8" t="s">
        <v>14</v>
      </c>
      <c r="C118" s="8" t="s">
        <v>5</v>
      </c>
      <c r="D118" s="9" t="s">
        <v>203</v>
      </c>
      <c r="E118" s="11">
        <v>1</v>
      </c>
      <c r="F118" s="11">
        <v>0</v>
      </c>
      <c r="G118" s="11">
        <f t="shared" si="3"/>
        <v>0</v>
      </c>
    </row>
    <row r="119" spans="1:7" ht="15">
      <c r="A119" s="12"/>
      <c r="B119" s="12"/>
      <c r="C119" s="12"/>
      <c r="D119" s="18" t="s">
        <v>204</v>
      </c>
      <c r="E119" s="20">
        <v>1</v>
      </c>
      <c r="F119" s="20">
        <f>G112+G113+G114+G115+G116+G117+G118</f>
        <v>0</v>
      </c>
      <c r="G119" s="20">
        <f>ROUND(F119*E119,2)</f>
        <v>0</v>
      </c>
    </row>
    <row r="120" spans="1:7" ht="21" customHeight="1">
      <c r="A120" s="13"/>
      <c r="B120" s="13"/>
      <c r="C120" s="13"/>
      <c r="D120" s="14"/>
      <c r="E120" s="15"/>
      <c r="F120" s="15"/>
      <c r="G120" s="15"/>
    </row>
    <row r="121" spans="1:7" ht="15">
      <c r="A121" s="16" t="s">
        <v>205</v>
      </c>
      <c r="B121" s="16" t="s">
        <v>10</v>
      </c>
      <c r="C121" s="16" t="s">
        <v>11</v>
      </c>
      <c r="D121" s="17" t="s">
        <v>206</v>
      </c>
      <c r="E121" s="11"/>
      <c r="F121" s="11"/>
      <c r="G121" s="11"/>
    </row>
    <row r="122" spans="1:7" ht="30">
      <c r="A122" s="8" t="s">
        <v>207</v>
      </c>
      <c r="B122" s="8" t="s">
        <v>14</v>
      </c>
      <c r="C122" s="8" t="s">
        <v>5</v>
      </c>
      <c r="D122" s="9" t="s">
        <v>208</v>
      </c>
      <c r="E122" s="11">
        <v>4</v>
      </c>
      <c r="F122" s="11">
        <v>0</v>
      </c>
      <c r="G122" s="11">
        <f aca="true" t="shared" si="4" ref="G122:G129">ROUND(E122*F122,2)</f>
        <v>0</v>
      </c>
    </row>
    <row r="123" spans="1:7" ht="15">
      <c r="A123" s="8" t="s">
        <v>209</v>
      </c>
      <c r="B123" s="8" t="s">
        <v>14</v>
      </c>
      <c r="C123" s="8" t="s">
        <v>5</v>
      </c>
      <c r="D123" s="9" t="s">
        <v>210</v>
      </c>
      <c r="E123" s="11">
        <v>4</v>
      </c>
      <c r="F123" s="11">
        <v>0</v>
      </c>
      <c r="G123" s="11">
        <f t="shared" si="4"/>
        <v>0</v>
      </c>
    </row>
    <row r="124" spans="1:7" ht="30">
      <c r="A124" s="8" t="s">
        <v>211</v>
      </c>
      <c r="B124" s="8" t="s">
        <v>14</v>
      </c>
      <c r="C124" s="8" t="s">
        <v>5</v>
      </c>
      <c r="D124" s="9" t="s">
        <v>212</v>
      </c>
      <c r="E124" s="11">
        <v>8</v>
      </c>
      <c r="F124" s="11">
        <v>0</v>
      </c>
      <c r="G124" s="11">
        <f t="shared" si="4"/>
        <v>0</v>
      </c>
    </row>
    <row r="125" spans="1:7" ht="15">
      <c r="A125" s="8" t="s">
        <v>213</v>
      </c>
      <c r="B125" s="8" t="s">
        <v>14</v>
      </c>
      <c r="C125" s="8" t="s">
        <v>5</v>
      </c>
      <c r="D125" s="9" t="s">
        <v>214</v>
      </c>
      <c r="E125" s="11">
        <v>1</v>
      </c>
      <c r="F125" s="11">
        <v>0</v>
      </c>
      <c r="G125" s="11">
        <f t="shared" si="4"/>
        <v>0</v>
      </c>
    </row>
    <row r="126" spans="1:7" ht="15">
      <c r="A126" s="8" t="s">
        <v>215</v>
      </c>
      <c r="B126" s="8" t="s">
        <v>14</v>
      </c>
      <c r="C126" s="8" t="s">
        <v>5</v>
      </c>
      <c r="D126" s="9" t="s">
        <v>216</v>
      </c>
      <c r="E126" s="11">
        <v>2</v>
      </c>
      <c r="F126" s="11">
        <v>0</v>
      </c>
      <c r="G126" s="11">
        <f t="shared" si="4"/>
        <v>0</v>
      </c>
    </row>
    <row r="127" spans="1:7" ht="15">
      <c r="A127" s="8" t="s">
        <v>217</v>
      </c>
      <c r="B127" s="8" t="s">
        <v>14</v>
      </c>
      <c r="C127" s="8" t="s">
        <v>5</v>
      </c>
      <c r="D127" s="9" t="s">
        <v>218</v>
      </c>
      <c r="E127" s="11">
        <v>3</v>
      </c>
      <c r="F127" s="11">
        <v>0</v>
      </c>
      <c r="G127" s="11">
        <f t="shared" si="4"/>
        <v>0</v>
      </c>
    </row>
    <row r="128" spans="1:7" ht="30">
      <c r="A128" s="8" t="s">
        <v>219</v>
      </c>
      <c r="B128" s="8" t="s">
        <v>14</v>
      </c>
      <c r="C128" s="8" t="s">
        <v>5</v>
      </c>
      <c r="D128" s="9" t="s">
        <v>220</v>
      </c>
      <c r="E128" s="11">
        <v>2</v>
      </c>
      <c r="F128" s="11">
        <v>0</v>
      </c>
      <c r="G128" s="11">
        <f t="shared" si="4"/>
        <v>0</v>
      </c>
    </row>
    <row r="129" spans="1:7" ht="15">
      <c r="A129" s="8" t="s">
        <v>221</v>
      </c>
      <c r="B129" s="8" t="s">
        <v>14</v>
      </c>
      <c r="C129" s="8" t="s">
        <v>5</v>
      </c>
      <c r="D129" s="9" t="s">
        <v>222</v>
      </c>
      <c r="E129" s="11">
        <v>60</v>
      </c>
      <c r="F129" s="11">
        <v>0</v>
      </c>
      <c r="G129" s="11">
        <f t="shared" si="4"/>
        <v>0</v>
      </c>
    </row>
    <row r="130" spans="1:7" ht="15">
      <c r="A130" s="12"/>
      <c r="B130" s="12"/>
      <c r="C130" s="12"/>
      <c r="D130" s="18" t="s">
        <v>223</v>
      </c>
      <c r="E130" s="20">
        <v>1</v>
      </c>
      <c r="F130" s="20">
        <f>G122+G123+G124+G125+G126+G127+G128+G129</f>
        <v>0</v>
      </c>
      <c r="G130" s="20">
        <f>ROUND(F130*E130,2)</f>
        <v>0</v>
      </c>
    </row>
    <row r="131" spans="1:7" ht="21" customHeight="1">
      <c r="A131" s="13"/>
      <c r="B131" s="13"/>
      <c r="C131" s="13"/>
      <c r="D131" s="14"/>
      <c r="E131" s="15"/>
      <c r="F131" s="15"/>
      <c r="G131" s="15"/>
    </row>
    <row r="132" spans="1:7" ht="15">
      <c r="A132" s="16" t="s">
        <v>224</v>
      </c>
      <c r="B132" s="16" t="s">
        <v>10</v>
      </c>
      <c r="C132" s="16" t="s">
        <v>11</v>
      </c>
      <c r="D132" s="17" t="s">
        <v>225</v>
      </c>
      <c r="E132" s="11"/>
      <c r="F132" s="11"/>
      <c r="G132" s="11"/>
    </row>
    <row r="133" spans="1:7" ht="15">
      <c r="A133" s="8" t="s">
        <v>226</v>
      </c>
      <c r="B133" s="8" t="s">
        <v>14</v>
      </c>
      <c r="C133" s="8" t="s">
        <v>5</v>
      </c>
      <c r="D133" s="9" t="s">
        <v>227</v>
      </c>
      <c r="E133" s="11">
        <v>8</v>
      </c>
      <c r="F133" s="11">
        <v>0</v>
      </c>
      <c r="G133" s="11">
        <f>ROUND(E133*F133,2)</f>
        <v>0</v>
      </c>
    </row>
    <row r="134" spans="1:7" ht="15">
      <c r="A134" s="8" t="s">
        <v>228</v>
      </c>
      <c r="B134" s="8" t="s">
        <v>14</v>
      </c>
      <c r="C134" s="8" t="s">
        <v>5</v>
      </c>
      <c r="D134" s="9" t="s">
        <v>229</v>
      </c>
      <c r="E134" s="11">
        <v>2</v>
      </c>
      <c r="F134" s="11">
        <v>0</v>
      </c>
      <c r="G134" s="11">
        <f>ROUND(E134*F134,2)</f>
        <v>0</v>
      </c>
    </row>
    <row r="135" spans="1:7" ht="15">
      <c r="A135" s="8" t="s">
        <v>230</v>
      </c>
      <c r="B135" s="8" t="s">
        <v>14</v>
      </c>
      <c r="C135" s="8" t="s">
        <v>5</v>
      </c>
      <c r="D135" s="9" t="s">
        <v>231</v>
      </c>
      <c r="E135" s="11">
        <v>2</v>
      </c>
      <c r="F135" s="11">
        <v>0</v>
      </c>
      <c r="G135" s="11">
        <f>ROUND(E135*F135,2)</f>
        <v>0</v>
      </c>
    </row>
    <row r="136" spans="1:7" ht="15">
      <c r="A136" s="12"/>
      <c r="B136" s="12"/>
      <c r="C136" s="12"/>
      <c r="D136" s="18" t="s">
        <v>232</v>
      </c>
      <c r="E136" s="20">
        <v>1</v>
      </c>
      <c r="F136" s="20">
        <f>G133+G134+G135</f>
        <v>0</v>
      </c>
      <c r="G136" s="20">
        <f>ROUND(F136*E136,2)</f>
        <v>0</v>
      </c>
    </row>
    <row r="137" spans="1:7" ht="21" customHeight="1">
      <c r="A137" s="13"/>
      <c r="B137" s="13"/>
      <c r="C137" s="13"/>
      <c r="D137" s="14"/>
      <c r="E137" s="15"/>
      <c r="F137" s="15"/>
      <c r="G137" s="15"/>
    </row>
    <row r="138" spans="1:7" ht="30">
      <c r="A138" s="16" t="s">
        <v>233</v>
      </c>
      <c r="B138" s="16" t="s">
        <v>10</v>
      </c>
      <c r="C138" s="16" t="s">
        <v>11</v>
      </c>
      <c r="D138" s="17" t="s">
        <v>234</v>
      </c>
      <c r="E138" s="11"/>
      <c r="F138" s="11"/>
      <c r="G138" s="11"/>
    </row>
    <row r="139" spans="1:7" ht="30">
      <c r="A139" s="8" t="s">
        <v>235</v>
      </c>
      <c r="B139" s="8" t="s">
        <v>14</v>
      </c>
      <c r="C139" s="8" t="s">
        <v>5</v>
      </c>
      <c r="D139" s="9" t="s">
        <v>236</v>
      </c>
      <c r="E139" s="11">
        <v>180</v>
      </c>
      <c r="F139" s="11">
        <v>0</v>
      </c>
      <c r="G139" s="11">
        <f>ROUND(E139*F139,2)</f>
        <v>0</v>
      </c>
    </row>
    <row r="140" spans="1:7" ht="45">
      <c r="A140" s="8" t="s">
        <v>237</v>
      </c>
      <c r="B140" s="8" t="s">
        <v>14</v>
      </c>
      <c r="C140" s="8" t="s">
        <v>5</v>
      </c>
      <c r="D140" s="9" t="s">
        <v>238</v>
      </c>
      <c r="E140" s="11">
        <v>8</v>
      </c>
      <c r="F140" s="11">
        <v>0</v>
      </c>
      <c r="G140" s="11">
        <f>ROUND(E140*F140,2)</f>
        <v>0</v>
      </c>
    </row>
    <row r="141" spans="1:7" ht="15">
      <c r="A141" s="12"/>
      <c r="B141" s="12"/>
      <c r="C141" s="12"/>
      <c r="D141" s="18" t="s">
        <v>239</v>
      </c>
      <c r="E141" s="20">
        <v>1</v>
      </c>
      <c r="F141" s="20">
        <v>0</v>
      </c>
      <c r="G141" s="20">
        <f>ROUND(F141*E141,2)</f>
        <v>0</v>
      </c>
    </row>
    <row r="142" spans="1:7" ht="21" customHeight="1">
      <c r="A142" s="13"/>
      <c r="B142" s="13"/>
      <c r="C142" s="13"/>
      <c r="D142" s="14"/>
      <c r="E142" s="15"/>
      <c r="F142" s="15"/>
      <c r="G142" s="15"/>
    </row>
    <row r="143" spans="1:7" ht="15">
      <c r="A143" s="12"/>
      <c r="B143" s="12"/>
      <c r="C143" s="12"/>
      <c r="D143" s="18" t="s">
        <v>240</v>
      </c>
      <c r="E143" s="19">
        <v>1</v>
      </c>
      <c r="F143" s="20">
        <f>G109+G119+G130+G136+G141</f>
        <v>0</v>
      </c>
      <c r="G143" s="20">
        <f>ROUND(F143*E143,2)</f>
        <v>0</v>
      </c>
    </row>
    <row r="144" spans="1:7" ht="21" customHeight="1">
      <c r="A144" s="13"/>
      <c r="B144" s="13"/>
      <c r="C144" s="13"/>
      <c r="D144" s="14"/>
      <c r="E144" s="15"/>
      <c r="F144" s="15"/>
      <c r="G144" s="15"/>
    </row>
    <row r="145" spans="1:7" ht="21" customHeight="1">
      <c r="A145" s="16" t="s">
        <v>241</v>
      </c>
      <c r="B145" s="16" t="s">
        <v>10</v>
      </c>
      <c r="C145" s="16" t="s">
        <v>11</v>
      </c>
      <c r="D145" s="17" t="s">
        <v>242</v>
      </c>
      <c r="E145" s="15"/>
      <c r="F145" s="15"/>
      <c r="G145" s="15"/>
    </row>
    <row r="146" spans="1:7" ht="15">
      <c r="A146" s="8"/>
      <c r="D146" s="21" t="s">
        <v>241</v>
      </c>
      <c r="E146" s="19">
        <v>1</v>
      </c>
      <c r="F146" s="20">
        <v>0</v>
      </c>
      <c r="G146" s="20">
        <f>ROUND(E146*F146,2)</f>
        <v>0</v>
      </c>
    </row>
    <row r="147" spans="1:7" ht="15">
      <c r="A147" s="8"/>
      <c r="B147" s="8"/>
      <c r="C147" s="8"/>
      <c r="D147" s="9"/>
      <c r="E147" s="10"/>
      <c r="F147" s="11"/>
      <c r="G147" s="11"/>
    </row>
    <row r="148" spans="1:7" ht="15">
      <c r="A148" s="8"/>
      <c r="B148" s="8"/>
      <c r="C148" s="8"/>
      <c r="D148" s="9"/>
      <c r="E148" s="10"/>
      <c r="F148" s="11"/>
      <c r="G148" s="11"/>
    </row>
    <row r="149" spans="1:7" ht="15">
      <c r="A149" s="12"/>
      <c r="B149" s="12"/>
      <c r="C149" s="12"/>
      <c r="D149" s="22" t="s">
        <v>244</v>
      </c>
      <c r="E149" s="23">
        <v>1</v>
      </c>
      <c r="F149" s="24"/>
      <c r="G149" s="25">
        <f>G9+G21+G35+G41+G47+G52+G59+G64+G70+G75+G79+G83+G143+G146</f>
        <v>0</v>
      </c>
    </row>
    <row r="150" spans="1:7" ht="21" customHeight="1">
      <c r="A150" s="13"/>
      <c r="B150" s="13"/>
      <c r="C150" s="13"/>
      <c r="D150" s="14"/>
      <c r="E150" s="15"/>
      <c r="F150" s="15"/>
      <c r="G150" s="15"/>
    </row>
    <row r="151" spans="4:7" ht="15">
      <c r="D151" s="24" t="s">
        <v>245</v>
      </c>
      <c r="E151" s="24">
        <v>1</v>
      </c>
      <c r="F151" s="24"/>
      <c r="G151" s="26">
        <f>G149*0.19</f>
        <v>0</v>
      </c>
    </row>
    <row r="153" spans="4:7" ht="15">
      <c r="D153" s="24" t="s">
        <v>246</v>
      </c>
      <c r="E153" s="24">
        <v>1</v>
      </c>
      <c r="F153" s="24"/>
      <c r="G153" s="27">
        <f>G149+G151</f>
        <v>0</v>
      </c>
    </row>
    <row r="155" spans="4:7" ht="15">
      <c r="D155" t="s">
        <v>247</v>
      </c>
      <c r="E155">
        <v>1</v>
      </c>
      <c r="G155" s="1">
        <f>G153*0.18</f>
        <v>0</v>
      </c>
    </row>
    <row r="157" spans="4:7" ht="15">
      <c r="D157" s="28" t="s">
        <v>248</v>
      </c>
      <c r="E157" s="28">
        <v>1</v>
      </c>
      <c r="F157" s="28"/>
      <c r="G157" s="29">
        <f>G153+G155</f>
        <v>0</v>
      </c>
    </row>
  </sheetData>
  <sheetProtection/>
  <dataValidations count="1">
    <dataValidation type="list" allowBlank="1" showInputMessage="1" showErrorMessage="1" sqref="B4:B145 B147:B65536">
      <formula1>"Capítulo,Partida,Mano de obra,Maquinaria,Material,Otros,"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Cetursa Sierra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mruiz</dc:creator>
  <cp:keywords/>
  <dc:description/>
  <cp:lastModifiedBy>juanjo</cp:lastModifiedBy>
  <dcterms:created xsi:type="dcterms:W3CDTF">2011-03-09T07:59:17Z</dcterms:created>
  <dcterms:modified xsi:type="dcterms:W3CDTF">2011-03-09T10:40:08Z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